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<sst xmlns="http://schemas.openxmlformats.org/spreadsheetml/2006/main" count="424" uniqueCount="217">
  <si>
    <t>拟调整支部分布方案</t>
  </si>
  <si>
    <t>支部名称</t>
  </si>
  <si>
    <t>学院</t>
  </si>
  <si>
    <t>党员人数</t>
  </si>
  <si>
    <t>正式党员</t>
  </si>
  <si>
    <t>预备党员</t>
  </si>
  <si>
    <t>支部书记</t>
  </si>
  <si>
    <t xml:space="preserve">19级   </t>
  </si>
  <si>
    <t>20级</t>
  </si>
  <si>
    <t>21级</t>
  </si>
  <si>
    <t>22级</t>
  </si>
  <si>
    <t>23级</t>
  </si>
  <si>
    <t>专业班级</t>
  </si>
  <si>
    <t>番号班</t>
  </si>
  <si>
    <t>辅导员</t>
  </si>
  <si>
    <t>正式党员人数</t>
  </si>
  <si>
    <t>预备党员人数</t>
  </si>
  <si>
    <t>泽园书院第一学生党支部</t>
  </si>
  <si>
    <t>会计学院</t>
  </si>
  <si>
    <t>龙思欣</t>
  </si>
  <si>
    <t>2020级财管1班</t>
  </si>
  <si>
    <t>2021级财管1班</t>
  </si>
  <si>
    <t>2020级财管2班</t>
  </si>
  <si>
    <t>2021级财管2班</t>
  </si>
  <si>
    <t>2020级财管3班</t>
  </si>
  <si>
    <t>2021级财管3班</t>
  </si>
  <si>
    <t>计算机学院</t>
  </si>
  <si>
    <t>2020级财管4班</t>
  </si>
  <si>
    <t>2021级会计3班</t>
  </si>
  <si>
    <t>2021级数据科学1班</t>
  </si>
  <si>
    <t>2022级数据科学1班</t>
  </si>
  <si>
    <t>220226</t>
  </si>
  <si>
    <t>2023级数据科学1班</t>
  </si>
  <si>
    <t>王玉思</t>
  </si>
  <si>
    <t>2021级数据科学2班</t>
  </si>
  <si>
    <t>2022级数据科学2班</t>
  </si>
  <si>
    <t>220227</t>
  </si>
  <si>
    <t>2023级数据科学2班</t>
  </si>
  <si>
    <t>泽园书院第二学生党支部</t>
  </si>
  <si>
    <t>金融学院</t>
  </si>
  <si>
    <t>束雨</t>
  </si>
  <si>
    <t>2020级金融6班</t>
  </si>
  <si>
    <t>2021级金融2班</t>
  </si>
  <si>
    <t>2023级金融3班</t>
  </si>
  <si>
    <t>刘学燕</t>
  </si>
  <si>
    <t>2020级金融7班</t>
  </si>
  <si>
    <t>2023级金融4班</t>
  </si>
  <si>
    <t>2021级计算机1班</t>
  </si>
  <si>
    <t>2022级计算机1班</t>
  </si>
  <si>
    <t>220221</t>
  </si>
  <si>
    <t>2023级计算机1班</t>
  </si>
  <si>
    <t>纪壹鸣</t>
  </si>
  <si>
    <t>2021级计算机2班</t>
  </si>
  <si>
    <t>2022级计算机2班</t>
  </si>
  <si>
    <t>220222</t>
  </si>
  <si>
    <t>2023级计算机2班</t>
  </si>
  <si>
    <t>2022级计算机（二学位）班</t>
  </si>
  <si>
    <t>220223</t>
  </si>
  <si>
    <t>2023级计算机3班</t>
  </si>
  <si>
    <t>泽园书院第三学生党支部</t>
  </si>
  <si>
    <t>经济学院</t>
  </si>
  <si>
    <t>何小云</t>
  </si>
  <si>
    <t>2020级财政1班</t>
  </si>
  <si>
    <t>2021级财政1班</t>
  </si>
  <si>
    <t>2022级财政1班</t>
  </si>
  <si>
    <t>220208</t>
  </si>
  <si>
    <t>2023级财政1班</t>
  </si>
  <si>
    <t>赵玉晶</t>
  </si>
  <si>
    <t>2020级财政2班</t>
  </si>
  <si>
    <t>2021级财政2班</t>
  </si>
  <si>
    <t>2022级财政2班</t>
  </si>
  <si>
    <t>220209</t>
  </si>
  <si>
    <t>2023级财政2班</t>
  </si>
  <si>
    <t>2020级财政3班</t>
  </si>
  <si>
    <t>2023级财政3班</t>
  </si>
  <si>
    <t>泽园书院第四学生党支部</t>
  </si>
  <si>
    <t>乔振</t>
  </si>
  <si>
    <t>2020级经济1班</t>
  </si>
  <si>
    <t>2021级经济1班</t>
  </si>
  <si>
    <t>2022级经济1班</t>
  </si>
  <si>
    <t>220216</t>
  </si>
  <si>
    <t>2023级经济1班</t>
  </si>
  <si>
    <t>王琨</t>
  </si>
  <si>
    <t>2020级经济2班</t>
  </si>
  <si>
    <t>2021级经济2班</t>
  </si>
  <si>
    <t>2022级经济2班</t>
  </si>
  <si>
    <t>220217</t>
  </si>
  <si>
    <t>2023级经济2班</t>
  </si>
  <si>
    <t>2020级经济3班</t>
  </si>
  <si>
    <t>2021级经济3班</t>
  </si>
  <si>
    <t>2022级经济3班</t>
  </si>
  <si>
    <t>220218</t>
  </si>
  <si>
    <t>2023级经济3班</t>
  </si>
  <si>
    <t>泽园书院第五学生党支部</t>
  </si>
  <si>
    <t>公共管理学院</t>
  </si>
  <si>
    <t>唐传琦</t>
  </si>
  <si>
    <t>2020级PPE1班</t>
  </si>
  <si>
    <t>2021级PPE班</t>
  </si>
  <si>
    <t>2022级PPE班</t>
  </si>
  <si>
    <t>220203</t>
  </si>
  <si>
    <t>2023级PPE班</t>
  </si>
  <si>
    <t>李怡瑾</t>
  </si>
  <si>
    <t>2020级PPE2班</t>
  </si>
  <si>
    <t>2021级社保班</t>
  </si>
  <si>
    <t>2022级社会保障班</t>
  </si>
  <si>
    <t>220204</t>
  </si>
  <si>
    <t>2023级社会保障班</t>
  </si>
  <si>
    <t>2020级社保1班</t>
  </si>
  <si>
    <t>2020级社保2班</t>
  </si>
  <si>
    <t>泽园书院第六学生党支部</t>
  </si>
  <si>
    <t>政府审计学院</t>
  </si>
  <si>
    <t>王丹</t>
  </si>
  <si>
    <t>2020级审计5班</t>
  </si>
  <si>
    <t>2021级审计3班</t>
  </si>
  <si>
    <t>2022级审计5班</t>
  </si>
  <si>
    <t>220201</t>
  </si>
  <si>
    <t>2023级审计3班</t>
  </si>
  <si>
    <t>2020级审计6班</t>
  </si>
  <si>
    <t>2021级审计4班</t>
  </si>
  <si>
    <t>2022级审计6班</t>
  </si>
  <si>
    <t>220202</t>
  </si>
  <si>
    <t>2023级审计4班</t>
  </si>
  <si>
    <t>王辉</t>
  </si>
  <si>
    <t>泽园书院第七学生党支部</t>
  </si>
  <si>
    <t>沈洁</t>
  </si>
  <si>
    <t>2020级电商班</t>
  </si>
  <si>
    <t>2021级电商班</t>
  </si>
  <si>
    <t>2022级电商班</t>
  </si>
  <si>
    <t>220220</t>
  </si>
  <si>
    <t>2023级电商班</t>
  </si>
  <si>
    <t>2020级贸易经济班</t>
  </si>
  <si>
    <t>2021级贸易经济班</t>
  </si>
  <si>
    <t>2022级贸易经济班</t>
  </si>
  <si>
    <t>220212</t>
  </si>
  <si>
    <t>2023级贸易经济班</t>
  </si>
  <si>
    <t>2022级经济学（专转本）班</t>
  </si>
  <si>
    <t>220219</t>
  </si>
  <si>
    <t>2023级经济学（专转本）班</t>
  </si>
  <si>
    <t>泽园书院第八学生党支部</t>
  </si>
  <si>
    <t>张迪</t>
  </si>
  <si>
    <t>2020级国贸1班</t>
  </si>
  <si>
    <t>2021级国贸1班</t>
  </si>
  <si>
    <t>2022级国贸1班</t>
  </si>
  <si>
    <t>220213</t>
  </si>
  <si>
    <t>2023级国贸1班</t>
  </si>
  <si>
    <t>2020级国贸2班</t>
  </si>
  <si>
    <t>2021级国贸2班</t>
  </si>
  <si>
    <t>2022级国贸2班</t>
  </si>
  <si>
    <t>220214</t>
  </si>
  <si>
    <t>2023级国贸2班</t>
  </si>
  <si>
    <t>2020级国贸3班</t>
  </si>
  <si>
    <t>2021级国贸3班</t>
  </si>
  <si>
    <t>2022级国贸3班</t>
  </si>
  <si>
    <t>220215</t>
  </si>
  <si>
    <t>2023级国贸3班</t>
  </si>
  <si>
    <t>泽园书院第九学生党支部</t>
  </si>
  <si>
    <t>周雪梅</t>
  </si>
  <si>
    <t>2020级行政1班</t>
  </si>
  <si>
    <t>2021级行政1班</t>
  </si>
  <si>
    <t>2022级行政1班</t>
  </si>
  <si>
    <t>220205</t>
  </si>
  <si>
    <t>2023级行政1班</t>
  </si>
  <si>
    <t>2020级行政2班</t>
  </si>
  <si>
    <t>2021级行政2班</t>
  </si>
  <si>
    <t>2022级行政2班</t>
  </si>
  <si>
    <t>220206</t>
  </si>
  <si>
    <t>2023级行政2班</t>
  </si>
  <si>
    <t>2022级行政管理（专转本）班</t>
  </si>
  <si>
    <t>220207</t>
  </si>
  <si>
    <t>2023级行政管理（专转本）班</t>
  </si>
  <si>
    <t>泽园书院第十学生党支部</t>
  </si>
  <si>
    <t>陈未阳</t>
  </si>
  <si>
    <t>2020级税收1班</t>
  </si>
  <si>
    <t>2021级税收1班</t>
  </si>
  <si>
    <t>2022级税收1班</t>
  </si>
  <si>
    <t>220210</t>
  </si>
  <si>
    <t>2023级税收1班</t>
  </si>
  <si>
    <t>2020级税收2班</t>
  </si>
  <si>
    <t>2021级税收2班</t>
  </si>
  <si>
    <t>2022级税收2班</t>
  </si>
  <si>
    <t>220211</t>
  </si>
  <si>
    <t>2023级税收2班</t>
  </si>
  <si>
    <t>2023级税收3班</t>
  </si>
  <si>
    <t>泽园书院第十一学生党支部</t>
  </si>
  <si>
    <t>朱梦杨</t>
  </si>
  <si>
    <t>2021级信管1班</t>
  </si>
  <si>
    <t>2022级信管班</t>
  </si>
  <si>
    <t>220228</t>
  </si>
  <si>
    <t>2023级信管班</t>
  </si>
  <si>
    <t>2021级信管2班</t>
  </si>
  <si>
    <t>2022级信管（专转本）班</t>
  </si>
  <si>
    <t>220229</t>
  </si>
  <si>
    <t>2023级信管（专转本）班</t>
  </si>
  <si>
    <t>2021级软件工程1班</t>
  </si>
  <si>
    <t>2022级软件工程1班</t>
  </si>
  <si>
    <t>220224</t>
  </si>
  <si>
    <t>2023级软件工程1班</t>
  </si>
  <si>
    <t>2021级软件工程2班</t>
  </si>
  <si>
    <t>2022级软件工程2班</t>
  </si>
  <si>
    <t>220225</t>
  </si>
  <si>
    <t>2023级软件工程2班</t>
  </si>
  <si>
    <t>2020级会计1班</t>
  </si>
  <si>
    <t>2020级会计2班</t>
  </si>
  <si>
    <t>2020级中澳1班</t>
  </si>
  <si>
    <t>合计</t>
  </si>
  <si>
    <t>申请人数</t>
  </si>
  <si>
    <t>尹红婷</t>
  </si>
  <si>
    <t>王晓会</t>
  </si>
  <si>
    <t>雷蕾</t>
  </si>
  <si>
    <t>周雷雨</t>
  </si>
  <si>
    <t>凌彤</t>
  </si>
  <si>
    <t>靳渊博</t>
  </si>
  <si>
    <t>胡加成</t>
  </si>
  <si>
    <t xml:space="preserve">  </t>
  </si>
  <si>
    <t>丁文月</t>
  </si>
  <si>
    <t>周豪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</si>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</sst>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24"/>
      <color theme="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color indexed="10"/>
      <name val="宋体"/>
      <charset val="134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/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/>
    <xf numFmtId="0" fontId="0" fillId="0" borderId="7" xfId="0" applyBorder="1" applyAlignment="1"/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7" xfId="49" applyFont="1" applyBorder="1" applyAlignment="1">
      <alignment horizontal="center" vertical="center" wrapText="1"/>
    </xf>
    <xf numFmtId="0" fontId="5" fillId="0" borderId="7" xfId="49" applyFont="1" applyBorder="1" applyAlignment="1">
      <alignment horizontal="center" vertical="center"/>
    </xf>
    <xf numFmtId="0" fontId="6" fillId="0" borderId="7" xfId="49" applyFont="1" applyBorder="1" applyAlignment="1">
      <alignment horizontal="center" vertical="center" wrapText="1"/>
    </xf>
    <xf numFmtId="0" fontId="7" fillId="0" borderId="7" xfId="49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7" xfId="49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50" applyFont="1" applyBorder="1" applyAlignment="1">
      <alignment horizontal="center" vertical="center"/>
    </xf>
    <xf numFmtId="0" fontId="8" fillId="4" borderId="7" xfId="50" applyFont="1" applyFill="1" applyBorder="1" applyAlignment="1">
      <alignment horizontal="center" vertical="center" wrapText="1"/>
    </xf>
    <xf numFmtId="0" fontId="8" fillId="0" borderId="7" xfId="5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49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8" fillId="0" borderId="7" xfId="49" applyFont="1" applyBorder="1" applyAlignment="1">
      <alignment horizontal="center" vertical="center"/>
    </xf>
    <xf numFmtId="0" fontId="8" fillId="0" borderId="7" xfId="49" applyFont="1" applyBorder="1" applyAlignment="1">
      <alignment horizontal="center" vertical="center" wrapText="1"/>
    </xf>
    <xf numFmtId="0" fontId="8" fillId="5" borderId="7" xfId="50" applyFont="1" applyFill="1" applyBorder="1" applyAlignment="1">
      <alignment horizontal="center" vertical="center" wrapText="1"/>
    </xf>
    <xf numFmtId="0" fontId="8" fillId="5" borderId="7" xfId="49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6" borderId="7" xfId="50" applyFont="1" applyFill="1" applyBorder="1" applyAlignment="1">
      <alignment horizontal="center" vertical="center" wrapText="1"/>
    </xf>
    <xf numFmtId="0" fontId="8" fillId="6" borderId="7" xfId="49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7" borderId="7" xfId="50" applyFont="1" applyFill="1" applyBorder="1" applyAlignment="1">
      <alignment horizontal="center" vertical="center" wrapText="1"/>
    </xf>
    <xf numFmtId="0" fontId="8" fillId="7" borderId="7" xfId="49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7" xfId="49" applyFont="1" applyFill="1" applyBorder="1" applyAlignment="1">
      <alignment horizontal="center" vertical="center" wrapText="1"/>
    </xf>
    <xf numFmtId="0" fontId="8" fillId="7" borderId="10" xfId="49" applyFont="1" applyFill="1" applyBorder="1" applyAlignment="1">
      <alignment horizontal="center" vertical="center" wrapText="1"/>
    </xf>
    <xf numFmtId="0" fontId="8" fillId="7" borderId="10" xfId="49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" fontId="2" fillId="0" borderId="0" xfId="0" applyNumberFormat="1" applyFont="1">
      <alignment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0" borderId="0" xfId="49" applyFo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78"/>
  <sheetViews>
    <sheetView tabSelected="1" zoomScale="85" zoomScaleNormal="85" topLeftCell="E1" workbookViewId="0">
      <selection activeCell="T51" sqref="T51"/>
    </sheetView>
  </sheetViews>
  <sheetFormatPr defaultColWidth="8.25" defaultRowHeight="23" customHeight="1"/>
  <cols>
    <col min="1" max="1" width="24" style="19" customWidth="1"/>
    <col min="2" max="3" width="12.6666666666667" style="20" customWidth="1"/>
    <col min="4" max="4" width="10.5833333333333" style="20" customWidth="1"/>
    <col min="5" max="5" width="12.6666666666667" style="20" customWidth="1"/>
    <col min="6" max="6" width="9.75" style="20" customWidth="1"/>
    <col min="7" max="7" width="13.25" style="20" hidden="1" customWidth="1"/>
    <col min="8" max="9" width="8.25" style="20" hidden="1" customWidth="1"/>
    <col min="10" max="10" width="9.91666666666667" style="20" hidden="1" customWidth="1"/>
    <col min="11" max="11" width="9.75" style="20" hidden="1" customWidth="1"/>
    <col min="12" max="12" width="21.4166666666667" style="20" customWidth="1"/>
    <col min="13" max="13" width="9.08333333333333" style="20"/>
    <col min="14" max="14" width="8.25" style="20"/>
    <col min="15" max="16" width="9.58333333333333" style="20" customWidth="1"/>
    <col min="17" max="17" width="24.0833333333333" style="20" customWidth="1"/>
    <col min="18" max="19" width="8.58333333333333" style="20" customWidth="1"/>
    <col min="20" max="20" width="10.1666666666667" style="20" customWidth="1"/>
    <col min="21" max="21" width="9.83333333333333" style="20" customWidth="1"/>
    <col min="22" max="22" width="29.3333333333333" style="21" customWidth="1"/>
    <col min="23" max="24" width="8.08333333333333" style="21" customWidth="1"/>
    <col min="25" max="26" width="8.83333333333333" style="21" customWidth="1"/>
    <col min="27" max="27" width="30" style="21" customWidth="1"/>
    <col min="28" max="29" width="8.08333333333333" style="21" customWidth="1"/>
    <col min="30" max="30" width="7.91666666666667" style="14" customWidth="1"/>
    <col min="31" max="31" width="8.08333333333333" style="14" customWidth="1"/>
    <col min="32" max="16384" width="8.25" style="20"/>
  </cols>
  <sheetData>
    <row r="1" ht="51" customHeight="1" spans="1:29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customHeight="1" spans="1:32">
      <c r="A2" s="24" t="s">
        <v>1</v>
      </c>
      <c r="B2" s="25" t="s">
        <v>2</v>
      </c>
      <c r="C2" s="26" t="s">
        <v>3</v>
      </c>
      <c r="D2" s="26" t="s">
        <v>4</v>
      </c>
      <c r="E2" s="26" t="s">
        <v>5</v>
      </c>
      <c r="F2" s="27" t="s">
        <v>6</v>
      </c>
      <c r="G2" s="25" t="s">
        <v>7</v>
      </c>
      <c r="H2" s="25"/>
      <c r="I2" s="25"/>
      <c r="J2" s="25"/>
      <c r="K2" s="25"/>
      <c r="L2" s="25" t="s">
        <v>8</v>
      </c>
      <c r="M2" s="25"/>
      <c r="N2" s="25"/>
      <c r="O2" s="25"/>
      <c r="P2" s="25"/>
      <c r="Q2" s="25" t="s">
        <v>9</v>
      </c>
      <c r="R2" s="25"/>
      <c r="S2" s="25"/>
      <c r="T2" s="25"/>
      <c r="U2" s="25"/>
      <c r="V2" s="25" t="s">
        <v>10</v>
      </c>
      <c r="W2" s="25"/>
      <c r="X2" s="25"/>
      <c r="Y2" s="25"/>
      <c r="Z2" s="25"/>
      <c r="AA2" s="25" t="s">
        <v>11</v>
      </c>
      <c r="AB2" s="25"/>
      <c r="AC2" s="25"/>
      <c r="AD2" s="25"/>
      <c r="AE2" s="25"/>
      <c r="AF2" s="61"/>
    </row>
    <row r="3" ht="11" customHeight="1" spans="1:32">
      <c r="A3" s="24"/>
      <c r="B3" s="25"/>
      <c r="C3" s="26"/>
      <c r="D3" s="26"/>
      <c r="E3" s="26"/>
      <c r="F3" s="27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61"/>
    </row>
    <row r="4" ht="36" customHeight="1" spans="1:31">
      <c r="A4" s="24"/>
      <c r="B4" s="25"/>
      <c r="C4" s="26"/>
      <c r="D4" s="26"/>
      <c r="E4" s="26"/>
      <c r="F4" s="27"/>
      <c r="G4" s="25"/>
      <c r="H4" s="25"/>
      <c r="I4" s="25"/>
      <c r="J4" s="24"/>
      <c r="K4" s="24"/>
      <c r="L4" s="25" t="s">
        <v>12</v>
      </c>
      <c r="M4" s="25" t="s">
        <v>13</v>
      </c>
      <c r="N4" s="25" t="s">
        <v>14</v>
      </c>
      <c r="O4" s="24" t="s">
        <v>15</v>
      </c>
      <c r="P4" s="24" t="s">
        <v>16</v>
      </c>
      <c r="Q4" s="25" t="s">
        <v>12</v>
      </c>
      <c r="R4" s="25" t="s">
        <v>13</v>
      </c>
      <c r="S4" s="25" t="s">
        <v>14</v>
      </c>
      <c r="T4" s="24" t="s">
        <v>15</v>
      </c>
      <c r="U4" s="24" t="s">
        <v>16</v>
      </c>
      <c r="V4" s="25" t="s">
        <v>12</v>
      </c>
      <c r="W4" s="25" t="s">
        <v>13</v>
      </c>
      <c r="X4" s="25" t="s">
        <v>14</v>
      </c>
      <c r="Y4" s="24" t="s">
        <v>15</v>
      </c>
      <c r="Z4" s="24" t="s">
        <v>16</v>
      </c>
      <c r="AA4" s="25" t="s">
        <v>12</v>
      </c>
      <c r="AB4" s="25" t="s">
        <v>13</v>
      </c>
      <c r="AC4" s="25" t="s">
        <v>14</v>
      </c>
      <c r="AD4" s="62" t="s">
        <v>15</v>
      </c>
      <c r="AE4" s="62" t="s">
        <v>16</v>
      </c>
    </row>
    <row r="5" customHeight="1" spans="1:31">
      <c r="A5" s="28" t="s">
        <v>17</v>
      </c>
      <c r="B5" s="29" t="s">
        <v>18</v>
      </c>
      <c r="C5" s="29">
        <f>SUM(D5,E5)</f>
        <v>25</v>
      </c>
      <c r="D5" s="29">
        <f>SUM(O5:O10,T5:T10,Y5:Y10)</f>
        <v>8</v>
      </c>
      <c r="E5" s="29">
        <f>SUM(P5:P10,U5:U10,Z5:Z10)</f>
        <v>17</v>
      </c>
      <c r="F5" s="29" t="s">
        <v>19</v>
      </c>
      <c r="G5" s="30"/>
      <c r="H5" s="30"/>
      <c r="I5" s="30"/>
      <c r="J5" s="30"/>
      <c r="K5" s="30"/>
      <c r="L5" s="30" t="s">
        <v>20</v>
      </c>
      <c r="M5" s="30">
        <v>200203</v>
      </c>
      <c r="N5" s="30" t="str">
        <f>VLOOKUP(M5,Sheet2!$A$3:$B$34,2,FALSE)</f>
        <v>何小云</v>
      </c>
      <c r="O5" s="30">
        <v>2</v>
      </c>
      <c r="P5" s="30">
        <v>3</v>
      </c>
      <c r="Q5" s="28" t="s">
        <v>21</v>
      </c>
      <c r="R5" s="28">
        <v>210206</v>
      </c>
      <c r="S5" s="28" t="str">
        <f>VLOOKUP(R5,Sheet2!$D$3:$E$37,2,FALSE)</f>
        <v>周雷雨</v>
      </c>
      <c r="T5" s="28">
        <v>0</v>
      </c>
      <c r="U5" s="28">
        <v>0</v>
      </c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customHeight="1" spans="1:31">
      <c r="A6" s="28"/>
      <c r="B6" s="29"/>
      <c r="C6" s="29"/>
      <c r="D6" s="29"/>
      <c r="E6" s="29"/>
      <c r="F6" s="29"/>
      <c r="G6" s="30"/>
      <c r="H6" s="30"/>
      <c r="I6" s="30"/>
      <c r="J6" s="30"/>
      <c r="K6" s="30"/>
      <c r="L6" s="30" t="s">
        <v>22</v>
      </c>
      <c r="M6" s="30">
        <v>200204</v>
      </c>
      <c r="N6" s="30" t="str">
        <f>VLOOKUP(M6,Sheet2!$A$3:$B$34,2,FALSE)</f>
        <v>何小云</v>
      </c>
      <c r="O6" s="30">
        <v>4</v>
      </c>
      <c r="P6" s="30">
        <v>3</v>
      </c>
      <c r="Q6" s="28" t="s">
        <v>23</v>
      </c>
      <c r="R6" s="28">
        <v>210207</v>
      </c>
      <c r="S6" s="28" t="str">
        <f>VLOOKUP(R6,Sheet2!$D$3:$E$37,2,FALSE)</f>
        <v>周雷雨</v>
      </c>
      <c r="T6" s="28">
        <v>0</v>
      </c>
      <c r="U6" s="28">
        <v>1</v>
      </c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customHeight="1" spans="1:31">
      <c r="A7" s="28"/>
      <c r="B7" s="29"/>
      <c r="C7" s="29"/>
      <c r="D7" s="29"/>
      <c r="E7" s="29"/>
      <c r="F7" s="29"/>
      <c r="G7" s="30"/>
      <c r="H7" s="30"/>
      <c r="I7" s="30"/>
      <c r="J7" s="30"/>
      <c r="K7" s="30"/>
      <c r="L7" s="30" t="s">
        <v>24</v>
      </c>
      <c r="M7" s="30">
        <v>200205</v>
      </c>
      <c r="N7" s="30" t="str">
        <f>VLOOKUP(M7,Sheet2!$A$3:$B$34,2,FALSE)</f>
        <v>何小云</v>
      </c>
      <c r="O7" s="30">
        <v>0</v>
      </c>
      <c r="P7" s="30">
        <v>1</v>
      </c>
      <c r="Q7" s="28" t="s">
        <v>25</v>
      </c>
      <c r="R7" s="28">
        <v>210208</v>
      </c>
      <c r="S7" s="28" t="str">
        <f>VLOOKUP(R7,Sheet2!$D$3:$E$37,2,FALSE)</f>
        <v>周雷雨</v>
      </c>
      <c r="T7" s="28">
        <v>0</v>
      </c>
      <c r="U7" s="28">
        <v>6</v>
      </c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customHeight="1" spans="1:31">
      <c r="A8" s="28"/>
      <c r="B8" s="29" t="s">
        <v>26</v>
      </c>
      <c r="C8" s="29"/>
      <c r="D8" s="29"/>
      <c r="E8" s="29"/>
      <c r="F8" s="29"/>
      <c r="G8" s="30"/>
      <c r="H8" s="30"/>
      <c r="I8" s="30"/>
      <c r="J8" s="30"/>
      <c r="K8" s="30"/>
      <c r="L8" s="30" t="s">
        <v>27</v>
      </c>
      <c r="M8" s="30">
        <v>200206</v>
      </c>
      <c r="N8" s="30" t="str">
        <f>VLOOKUP(M8,Sheet2!$A$3:$B$34,2,FALSE)</f>
        <v>何小云</v>
      </c>
      <c r="O8" s="30">
        <v>2</v>
      </c>
      <c r="P8" s="29">
        <v>3</v>
      </c>
      <c r="Q8" s="29" t="s">
        <v>28</v>
      </c>
      <c r="R8" s="29">
        <v>210209</v>
      </c>
      <c r="S8" s="29" t="str">
        <f>VLOOKUP(R8,Sheet2!$D$3:$E$37,2,FALSE)</f>
        <v>周雷雨</v>
      </c>
      <c r="T8" s="29">
        <v>0</v>
      </c>
      <c r="U8" s="29">
        <v>0</v>
      </c>
      <c r="V8" s="30"/>
      <c r="W8" s="29"/>
      <c r="X8" s="29"/>
      <c r="Y8" s="29"/>
      <c r="Z8" s="29"/>
      <c r="AA8" s="29"/>
      <c r="AB8" s="29"/>
      <c r="AC8" s="29"/>
      <c r="AD8" s="29"/>
      <c r="AE8" s="29"/>
    </row>
    <row r="9" customHeight="1" spans="1:31">
      <c r="A9" s="28"/>
      <c r="B9" s="29"/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55" t="s">
        <v>29</v>
      </c>
      <c r="R9" s="55">
        <v>210229</v>
      </c>
      <c r="S9" s="55" t="str">
        <f>VLOOKUP(R9,Sheet2!$D$3:$E$37,2,FALSE)</f>
        <v>龙思欣</v>
      </c>
      <c r="T9" s="55">
        <v>0</v>
      </c>
      <c r="U9" s="55">
        <v>0</v>
      </c>
      <c r="V9" s="56" t="s">
        <v>30</v>
      </c>
      <c r="W9" s="56" t="s">
        <v>31</v>
      </c>
      <c r="X9" s="56" t="str">
        <f>VLOOKUP(W9,Sheet2!$G$3:$H$50,2,FALSE)</f>
        <v>朱梦杨</v>
      </c>
      <c r="Y9" s="56"/>
      <c r="Z9" s="56"/>
      <c r="AA9" s="56" t="s">
        <v>32</v>
      </c>
      <c r="AB9" s="56">
        <v>230223</v>
      </c>
      <c r="AC9" s="56" t="s">
        <v>33</v>
      </c>
      <c r="AD9" s="63"/>
      <c r="AE9" s="63"/>
    </row>
    <row r="10" customHeight="1" spans="1:31">
      <c r="A10" s="28"/>
      <c r="B10" s="29"/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55" t="s">
        <v>34</v>
      </c>
      <c r="R10" s="55">
        <v>210230</v>
      </c>
      <c r="S10" s="55" t="str">
        <f>VLOOKUP(R10,Sheet2!$D$3:$E$37,2,FALSE)</f>
        <v>龙思欣</v>
      </c>
      <c r="T10" s="55">
        <v>0</v>
      </c>
      <c r="U10" s="55">
        <v>0</v>
      </c>
      <c r="V10" s="56" t="s">
        <v>35</v>
      </c>
      <c r="W10" s="56" t="s">
        <v>36</v>
      </c>
      <c r="X10" s="56" t="str">
        <f>VLOOKUP(W10,Sheet2!$G$3:$H$50,2,FALSE)</f>
        <v>朱梦杨</v>
      </c>
      <c r="Y10" s="56"/>
      <c r="Z10" s="56"/>
      <c r="AA10" s="56" t="s">
        <v>37</v>
      </c>
      <c r="AB10" s="56">
        <v>230224</v>
      </c>
      <c r="AC10" s="56" t="s">
        <v>33</v>
      </c>
      <c r="AD10" s="63"/>
      <c r="AE10" s="63"/>
    </row>
    <row r="11" customHeight="1" spans="1:31">
      <c r="A11" s="31" t="s">
        <v>38</v>
      </c>
      <c r="B11" s="32" t="s">
        <v>39</v>
      </c>
      <c r="C11" s="32">
        <f>SUM(D11,E11)</f>
        <v>14</v>
      </c>
      <c r="D11" s="32">
        <f>SUM(O11:O15,T11:T15,Y11:Y15)</f>
        <v>3</v>
      </c>
      <c r="E11" s="32">
        <f>SUM(P11:P15,U11:U15,Z11:Z15)</f>
        <v>11</v>
      </c>
      <c r="F11" s="32" t="s">
        <v>40</v>
      </c>
      <c r="G11" s="33"/>
      <c r="H11" s="33"/>
      <c r="I11" s="33"/>
      <c r="J11" s="39"/>
      <c r="K11" s="39"/>
      <c r="L11" s="33" t="s">
        <v>41</v>
      </c>
      <c r="M11" s="33">
        <v>200211</v>
      </c>
      <c r="N11" s="33" t="str">
        <f>VLOOKUP(M11,Sheet2!$A$3:$B$34,2,FALSE)</f>
        <v>尹红婷</v>
      </c>
      <c r="O11" s="33">
        <v>1</v>
      </c>
      <c r="P11" s="33">
        <v>4</v>
      </c>
      <c r="Q11" s="33" t="s">
        <v>42</v>
      </c>
      <c r="R11" s="33">
        <v>210210</v>
      </c>
      <c r="S11" s="33" t="str">
        <f>VLOOKUP(R11,Sheet2!$D$3:$E$37,2,FALSE)</f>
        <v>陈未阳</v>
      </c>
      <c r="T11" s="33">
        <v>0</v>
      </c>
      <c r="U11" s="33">
        <v>4</v>
      </c>
      <c r="V11" s="32"/>
      <c r="W11" s="32"/>
      <c r="X11" s="32"/>
      <c r="Y11" s="40"/>
      <c r="Z11" s="40"/>
      <c r="AA11" s="32" t="s">
        <v>43</v>
      </c>
      <c r="AB11" s="32">
        <v>230203</v>
      </c>
      <c r="AC11" s="32" t="s">
        <v>44</v>
      </c>
      <c r="AD11" s="9"/>
      <c r="AE11" s="9"/>
    </row>
    <row r="12" customHeight="1" spans="1:31">
      <c r="A12" s="31"/>
      <c r="B12" s="32"/>
      <c r="C12" s="32"/>
      <c r="D12" s="32"/>
      <c r="E12" s="32"/>
      <c r="F12" s="32"/>
      <c r="G12" s="33"/>
      <c r="H12" s="33"/>
      <c r="I12" s="33"/>
      <c r="J12" s="39"/>
      <c r="K12" s="39"/>
      <c r="L12" s="33" t="s">
        <v>45</v>
      </c>
      <c r="M12" s="33">
        <v>200212</v>
      </c>
      <c r="N12" s="33" t="str">
        <f>VLOOKUP(M12,Sheet2!$A$3:$B$34,2,FALSE)</f>
        <v>尹红婷</v>
      </c>
      <c r="O12" s="33">
        <v>2</v>
      </c>
      <c r="P12" s="33">
        <v>0</v>
      </c>
      <c r="Q12" s="33"/>
      <c r="R12" s="33"/>
      <c r="S12" s="33"/>
      <c r="T12" s="33"/>
      <c r="U12" s="33"/>
      <c r="V12" s="32"/>
      <c r="W12" s="32"/>
      <c r="X12" s="32"/>
      <c r="Y12" s="40"/>
      <c r="Z12" s="40"/>
      <c r="AA12" s="32" t="s">
        <v>46</v>
      </c>
      <c r="AB12" s="32">
        <v>230204</v>
      </c>
      <c r="AC12" s="32" t="s">
        <v>44</v>
      </c>
      <c r="AD12" s="9"/>
      <c r="AE12" s="9"/>
    </row>
    <row r="13" customHeight="1" spans="1:31">
      <c r="A13" s="31"/>
      <c r="B13" s="32" t="s">
        <v>26</v>
      </c>
      <c r="C13" s="32"/>
      <c r="D13" s="32"/>
      <c r="E13" s="32"/>
      <c r="F13" s="32"/>
      <c r="G13" s="33"/>
      <c r="H13" s="33"/>
      <c r="I13" s="33"/>
      <c r="J13" s="39"/>
      <c r="K13" s="39"/>
      <c r="L13" s="40"/>
      <c r="M13" s="40"/>
      <c r="N13" s="40"/>
      <c r="O13" s="40"/>
      <c r="P13" s="40"/>
      <c r="Q13" s="39" t="s">
        <v>47</v>
      </c>
      <c r="R13" s="39">
        <v>210224</v>
      </c>
      <c r="S13" s="39" t="str">
        <f>VLOOKUP(R13,Sheet2!$D$3:$E$37,2,FALSE)</f>
        <v>丁文月</v>
      </c>
      <c r="T13" s="39">
        <v>0</v>
      </c>
      <c r="U13" s="39">
        <v>1</v>
      </c>
      <c r="V13" s="39" t="s">
        <v>48</v>
      </c>
      <c r="W13" s="39" t="s">
        <v>49</v>
      </c>
      <c r="X13" s="39" t="str">
        <f>VLOOKUP(W13,Sheet2!$G$3:$H$50,2,FALSE)</f>
        <v>雷蕾</v>
      </c>
      <c r="Y13" s="39"/>
      <c r="Z13" s="39"/>
      <c r="AA13" s="39" t="s">
        <v>50</v>
      </c>
      <c r="AB13" s="32">
        <v>230220</v>
      </c>
      <c r="AC13" s="32" t="s">
        <v>51</v>
      </c>
      <c r="AD13" s="9"/>
      <c r="AE13" s="9"/>
    </row>
    <row r="14" customHeight="1" spans="1:31">
      <c r="A14" s="31"/>
      <c r="B14" s="32"/>
      <c r="C14" s="32"/>
      <c r="D14" s="32"/>
      <c r="E14" s="32"/>
      <c r="F14" s="32"/>
      <c r="G14" s="33"/>
      <c r="H14" s="33"/>
      <c r="I14" s="33"/>
      <c r="J14" s="39"/>
      <c r="K14" s="39"/>
      <c r="L14" s="40"/>
      <c r="M14" s="33"/>
      <c r="N14" s="33"/>
      <c r="O14" s="33"/>
      <c r="P14" s="33"/>
      <c r="Q14" s="39" t="s">
        <v>52</v>
      </c>
      <c r="R14" s="39">
        <v>210225</v>
      </c>
      <c r="S14" s="39" t="str">
        <f>VLOOKUP(R14,Sheet2!$D$3:$E$37,2,FALSE)</f>
        <v>丁文月</v>
      </c>
      <c r="T14" s="39">
        <v>0</v>
      </c>
      <c r="U14" s="39">
        <v>2</v>
      </c>
      <c r="V14" s="39" t="s">
        <v>53</v>
      </c>
      <c r="W14" s="39" t="s">
        <v>54</v>
      </c>
      <c r="X14" s="39" t="str">
        <f>VLOOKUP(W14,Sheet2!$G$3:$H$50,2,FALSE)</f>
        <v>雷蕾</v>
      </c>
      <c r="Y14" s="39"/>
      <c r="Z14" s="39"/>
      <c r="AA14" s="39" t="s">
        <v>55</v>
      </c>
      <c r="AB14" s="32">
        <v>230221</v>
      </c>
      <c r="AC14" s="32" t="s">
        <v>51</v>
      </c>
      <c r="AD14" s="9"/>
      <c r="AE14" s="9"/>
    </row>
    <row r="15" customHeight="1" spans="1:31">
      <c r="A15" s="31"/>
      <c r="B15" s="32"/>
      <c r="C15" s="32"/>
      <c r="D15" s="32"/>
      <c r="E15" s="32"/>
      <c r="F15" s="32"/>
      <c r="G15" s="33"/>
      <c r="H15" s="33"/>
      <c r="I15" s="33"/>
      <c r="J15" s="39"/>
      <c r="K15" s="39"/>
      <c r="L15" s="32"/>
      <c r="M15" s="33"/>
      <c r="N15" s="33"/>
      <c r="O15" s="33"/>
      <c r="P15" s="33"/>
      <c r="Q15" s="39"/>
      <c r="R15" s="39"/>
      <c r="S15" s="39"/>
      <c r="T15" s="39"/>
      <c r="U15" s="39"/>
      <c r="V15" s="39" t="s">
        <v>56</v>
      </c>
      <c r="W15" s="39" t="s">
        <v>57</v>
      </c>
      <c r="X15" s="39" t="str">
        <f>VLOOKUP(W15,Sheet2!$G$3:$H$50,2,FALSE)</f>
        <v>雷蕾</v>
      </c>
      <c r="Y15" s="39"/>
      <c r="Z15" s="39"/>
      <c r="AA15" s="39" t="s">
        <v>58</v>
      </c>
      <c r="AB15" s="32">
        <v>230222</v>
      </c>
      <c r="AC15" s="32" t="s">
        <v>51</v>
      </c>
      <c r="AD15" s="9"/>
      <c r="AE15" s="9"/>
    </row>
    <row r="16" customHeight="1" spans="1:31">
      <c r="A16" s="28" t="s">
        <v>59</v>
      </c>
      <c r="B16" s="29" t="s">
        <v>60</v>
      </c>
      <c r="C16" s="29">
        <f>SUM(D16,E16)</f>
        <v>18</v>
      </c>
      <c r="D16" s="29">
        <f>SUM(O16:O18,T16:T18,Y16:Y18)</f>
        <v>5</v>
      </c>
      <c r="E16" s="29">
        <f>SUM(P16:P18,U16:U18,Z16:Z18)</f>
        <v>13</v>
      </c>
      <c r="F16" s="29" t="s">
        <v>61</v>
      </c>
      <c r="G16" s="34"/>
      <c r="H16" s="34"/>
      <c r="I16" s="30"/>
      <c r="J16" s="30"/>
      <c r="K16" s="30"/>
      <c r="L16" s="41" t="s">
        <v>62</v>
      </c>
      <c r="M16" s="41">
        <v>200213</v>
      </c>
      <c r="N16" s="42" t="str">
        <f>VLOOKUP(M16,Sheet2!$A$3:$B$34,2,FALSE)</f>
        <v>胡加成</v>
      </c>
      <c r="O16" s="42">
        <v>4</v>
      </c>
      <c r="P16" s="43">
        <v>1</v>
      </c>
      <c r="Q16" s="42" t="s">
        <v>63</v>
      </c>
      <c r="R16" s="42">
        <v>210211</v>
      </c>
      <c r="S16" s="57" t="str">
        <f>VLOOKUP(R16,Sheet2!$D$3:$E$37,2,FALSE)</f>
        <v>周豪</v>
      </c>
      <c r="T16" s="42">
        <v>0</v>
      </c>
      <c r="U16" s="42">
        <v>3</v>
      </c>
      <c r="V16" s="43" t="s">
        <v>64</v>
      </c>
      <c r="W16" s="43" t="s">
        <v>65</v>
      </c>
      <c r="X16" s="43" t="str">
        <f>VLOOKUP(W16,Sheet2!$G$3:$H$50,2,FALSE)</f>
        <v>乔振</v>
      </c>
      <c r="Y16" s="43"/>
      <c r="Z16" s="43"/>
      <c r="AA16" s="43" t="s">
        <v>66</v>
      </c>
      <c r="AB16" s="43">
        <v>230205</v>
      </c>
      <c r="AC16" s="43" t="s">
        <v>67</v>
      </c>
      <c r="AD16" s="64"/>
      <c r="AE16" s="64"/>
    </row>
    <row r="17" customHeight="1" spans="1:31">
      <c r="A17" s="28"/>
      <c r="B17" s="29"/>
      <c r="C17" s="29"/>
      <c r="D17" s="29"/>
      <c r="E17" s="29"/>
      <c r="F17" s="29"/>
      <c r="G17" s="34"/>
      <c r="H17" s="34"/>
      <c r="I17" s="30"/>
      <c r="J17" s="30"/>
      <c r="K17" s="30"/>
      <c r="L17" s="41" t="s">
        <v>68</v>
      </c>
      <c r="M17" s="41">
        <v>200214</v>
      </c>
      <c r="N17" s="42" t="str">
        <f>VLOOKUP(M17,Sheet2!$A$3:$B$34,2,FALSE)</f>
        <v>胡加成</v>
      </c>
      <c r="O17" s="42">
        <v>1</v>
      </c>
      <c r="P17" s="43">
        <v>2</v>
      </c>
      <c r="Q17" s="57" t="s">
        <v>69</v>
      </c>
      <c r="R17" s="57">
        <v>210212</v>
      </c>
      <c r="S17" s="57" t="str">
        <f>VLOOKUP(R17,Sheet2!$D$3:$E$37,2,FALSE)</f>
        <v>周豪</v>
      </c>
      <c r="T17" s="57">
        <v>0</v>
      </c>
      <c r="U17" s="57">
        <v>3</v>
      </c>
      <c r="V17" s="43" t="s">
        <v>70</v>
      </c>
      <c r="W17" s="43" t="s">
        <v>71</v>
      </c>
      <c r="X17" s="43" t="str">
        <f>VLOOKUP(W17,Sheet2!$G$3:$H$50,2,FALSE)</f>
        <v>乔振</v>
      </c>
      <c r="Y17" s="43"/>
      <c r="Z17" s="43"/>
      <c r="AA17" s="43" t="s">
        <v>72</v>
      </c>
      <c r="AB17" s="43">
        <v>230206</v>
      </c>
      <c r="AC17" s="43" t="s">
        <v>67</v>
      </c>
      <c r="AD17" s="64"/>
      <c r="AE17" s="64"/>
    </row>
    <row r="18" customHeight="1" spans="1:31">
      <c r="A18" s="28"/>
      <c r="B18" s="29"/>
      <c r="C18" s="29"/>
      <c r="D18" s="29"/>
      <c r="E18" s="29"/>
      <c r="F18" s="29"/>
      <c r="G18" s="34"/>
      <c r="H18" s="34"/>
      <c r="I18" s="30"/>
      <c r="J18" s="30"/>
      <c r="K18" s="30"/>
      <c r="L18" s="41" t="s">
        <v>73</v>
      </c>
      <c r="M18" s="41">
        <v>200215</v>
      </c>
      <c r="N18" s="42" t="str">
        <f>VLOOKUP(M18,Sheet2!$A$3:$B$34,2,FALSE)</f>
        <v>胡加成</v>
      </c>
      <c r="O18" s="42">
        <v>0</v>
      </c>
      <c r="P18" s="43">
        <v>4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 t="s">
        <v>74</v>
      </c>
      <c r="AB18" s="43">
        <v>230207</v>
      </c>
      <c r="AC18" s="43" t="s">
        <v>67</v>
      </c>
      <c r="AD18" s="64"/>
      <c r="AE18" s="64"/>
    </row>
    <row r="19" customHeight="1" spans="1:31">
      <c r="A19" s="31" t="s">
        <v>75</v>
      </c>
      <c r="B19" s="32" t="s">
        <v>60</v>
      </c>
      <c r="C19" s="32">
        <f>SUM(D19:E19)</f>
        <v>24</v>
      </c>
      <c r="D19" s="32">
        <f>SUM(O19:O21,T19:T21,Y19:Y21)</f>
        <v>5</v>
      </c>
      <c r="E19" s="32">
        <f>SUM(P19:P21,U19:U21,Z19:Z21)</f>
        <v>19</v>
      </c>
      <c r="F19" s="32" t="s">
        <v>76</v>
      </c>
      <c r="G19" s="35"/>
      <c r="H19" s="35"/>
      <c r="I19" s="35"/>
      <c r="J19" s="35"/>
      <c r="K19" s="35"/>
      <c r="L19" s="35" t="s">
        <v>77</v>
      </c>
      <c r="M19" s="35">
        <v>200221</v>
      </c>
      <c r="N19" s="35" t="str">
        <f>VLOOKUP(M19,Sheet2!$A$3:$B$34,2,FALSE)</f>
        <v>靳渊博</v>
      </c>
      <c r="O19" s="35">
        <v>3</v>
      </c>
      <c r="P19" s="35">
        <v>3</v>
      </c>
      <c r="Q19" s="35" t="s">
        <v>78</v>
      </c>
      <c r="R19" s="35">
        <v>210217</v>
      </c>
      <c r="S19" s="35" t="str">
        <f>VLOOKUP(R19,Sheet2!$D$3:$E$37,2,FALSE)</f>
        <v>王晓会</v>
      </c>
      <c r="T19" s="35">
        <v>0</v>
      </c>
      <c r="U19" s="35">
        <v>4</v>
      </c>
      <c r="V19" s="35" t="s">
        <v>79</v>
      </c>
      <c r="W19" s="35" t="s">
        <v>80</v>
      </c>
      <c r="X19" s="35" t="str">
        <f>VLOOKUP(W19,Sheet2!$G$3:$H$50,2,FALSE)</f>
        <v>凌彤</v>
      </c>
      <c r="Y19" s="35"/>
      <c r="Z19" s="35"/>
      <c r="AA19" s="32" t="s">
        <v>81</v>
      </c>
      <c r="AB19" s="32">
        <v>230215</v>
      </c>
      <c r="AC19" s="32" t="s">
        <v>82</v>
      </c>
      <c r="AD19" s="9"/>
      <c r="AE19" s="9"/>
    </row>
    <row r="20" customHeight="1" spans="1:31">
      <c r="A20" s="31"/>
      <c r="B20" s="32"/>
      <c r="C20" s="32"/>
      <c r="D20" s="32"/>
      <c r="E20" s="32"/>
      <c r="F20" s="32"/>
      <c r="G20" s="35"/>
      <c r="H20" s="35"/>
      <c r="I20" s="35"/>
      <c r="J20" s="35"/>
      <c r="K20" s="35"/>
      <c r="L20" s="35" t="s">
        <v>83</v>
      </c>
      <c r="M20" s="35">
        <v>200222</v>
      </c>
      <c r="N20" s="35" t="str">
        <f>VLOOKUP(M20,Sheet2!$A$3:$B$34,2,FALSE)</f>
        <v>周雪梅</v>
      </c>
      <c r="O20" s="35">
        <v>2</v>
      </c>
      <c r="P20" s="35">
        <v>4</v>
      </c>
      <c r="Q20" s="35" t="s">
        <v>84</v>
      </c>
      <c r="R20" s="35">
        <v>210218</v>
      </c>
      <c r="S20" s="35" t="str">
        <f>VLOOKUP(R20,Sheet2!$D$3:$E$37,2,FALSE)</f>
        <v>王晓会</v>
      </c>
      <c r="T20" s="35">
        <v>0</v>
      </c>
      <c r="U20" s="35">
        <v>0</v>
      </c>
      <c r="V20" s="35" t="s">
        <v>85</v>
      </c>
      <c r="W20" s="35" t="s">
        <v>86</v>
      </c>
      <c r="X20" s="35" t="str">
        <f>VLOOKUP(W20,Sheet2!$G$3:$H$50,2,FALSE)</f>
        <v>凌彤</v>
      </c>
      <c r="Y20" s="35"/>
      <c r="Z20" s="35"/>
      <c r="AA20" s="32" t="s">
        <v>87</v>
      </c>
      <c r="AB20" s="32">
        <v>230216</v>
      </c>
      <c r="AC20" s="32" t="s">
        <v>82</v>
      </c>
      <c r="AD20" s="9"/>
      <c r="AE20" s="9"/>
    </row>
    <row r="21" customHeight="1" spans="1:31">
      <c r="A21" s="31"/>
      <c r="B21" s="32"/>
      <c r="C21" s="32"/>
      <c r="D21" s="32"/>
      <c r="E21" s="32"/>
      <c r="F21" s="32"/>
      <c r="G21" s="35"/>
      <c r="H21" s="35"/>
      <c r="I21" s="35"/>
      <c r="J21" s="35"/>
      <c r="K21" s="35"/>
      <c r="L21" s="35" t="s">
        <v>88</v>
      </c>
      <c r="M21" s="35">
        <v>200223</v>
      </c>
      <c r="N21" s="35" t="str">
        <f>VLOOKUP(M21,Sheet2!$A$3:$B$34,2,FALSE)</f>
        <v>周雪梅</v>
      </c>
      <c r="O21" s="35">
        <v>0</v>
      </c>
      <c r="P21" s="35">
        <v>7</v>
      </c>
      <c r="Q21" s="35" t="s">
        <v>89</v>
      </c>
      <c r="R21" s="35">
        <v>210219</v>
      </c>
      <c r="S21" s="35" t="str">
        <f>VLOOKUP(R21,Sheet2!$D$3:$E$37,2,FALSE)</f>
        <v>王晓会</v>
      </c>
      <c r="T21" s="35">
        <v>0</v>
      </c>
      <c r="U21" s="35">
        <v>1</v>
      </c>
      <c r="V21" s="35" t="s">
        <v>90</v>
      </c>
      <c r="W21" s="35" t="s">
        <v>91</v>
      </c>
      <c r="X21" s="35" t="str">
        <f>VLOOKUP(W21,Sheet2!$G$3:$H$50,2,FALSE)</f>
        <v>凌彤</v>
      </c>
      <c r="Y21" s="35"/>
      <c r="Z21" s="35"/>
      <c r="AA21" s="32" t="s">
        <v>92</v>
      </c>
      <c r="AB21" s="32">
        <v>230217</v>
      </c>
      <c r="AC21" s="32" t="s">
        <v>82</v>
      </c>
      <c r="AD21" s="9"/>
      <c r="AE21" s="9"/>
    </row>
    <row r="22" customHeight="1" spans="1:31">
      <c r="A22" s="28" t="s">
        <v>93</v>
      </c>
      <c r="B22" s="29" t="s">
        <v>94</v>
      </c>
      <c r="C22" s="29">
        <f>SUM(D22,E22)</f>
        <v>23</v>
      </c>
      <c r="D22" s="29">
        <f>SUM(O22:O25,T22:T23,Y22:Y25)</f>
        <v>8</v>
      </c>
      <c r="E22" s="29">
        <f>SUM(P22:P25,U22:U25,Z22:Z25)</f>
        <v>15</v>
      </c>
      <c r="F22" s="29" t="s">
        <v>95</v>
      </c>
      <c r="G22" s="34"/>
      <c r="H22" s="34"/>
      <c r="I22" s="34"/>
      <c r="J22" s="34"/>
      <c r="K22" s="34"/>
      <c r="L22" s="34" t="s">
        <v>96</v>
      </c>
      <c r="M22" s="34">
        <v>200231</v>
      </c>
      <c r="N22" s="34" t="str">
        <f>VLOOKUP(M22,Sheet2!$A$3:$B$34,2,FALSE)</f>
        <v>王丹</v>
      </c>
      <c r="O22" s="34">
        <v>0</v>
      </c>
      <c r="P22" s="34">
        <v>2</v>
      </c>
      <c r="Q22" s="34" t="s">
        <v>97</v>
      </c>
      <c r="R22" s="34">
        <v>210201</v>
      </c>
      <c r="S22" s="34" t="str">
        <f>VLOOKUP(R22,Sheet2!$D$3:$E$37,2,FALSE)</f>
        <v>陈未阳</v>
      </c>
      <c r="T22" s="34">
        <v>0</v>
      </c>
      <c r="U22" s="34">
        <v>2</v>
      </c>
      <c r="V22" s="34" t="s">
        <v>98</v>
      </c>
      <c r="W22" s="34" t="s">
        <v>99</v>
      </c>
      <c r="X22" s="34" t="str">
        <f>VLOOKUP(W22,Sheet2!$G$3:$H$50,2,FALSE)</f>
        <v>束雨</v>
      </c>
      <c r="Y22" s="34"/>
      <c r="Z22" s="34"/>
      <c r="AA22" s="34" t="s">
        <v>100</v>
      </c>
      <c r="AB22" s="34">
        <v>230230</v>
      </c>
      <c r="AC22" s="34" t="s">
        <v>101</v>
      </c>
      <c r="AD22" s="34"/>
      <c r="AE22" s="34"/>
    </row>
    <row r="23" customHeight="1" spans="1:31">
      <c r="A23" s="28"/>
      <c r="B23" s="29"/>
      <c r="C23" s="29"/>
      <c r="D23" s="29"/>
      <c r="E23" s="29"/>
      <c r="F23" s="29"/>
      <c r="G23" s="34"/>
      <c r="H23" s="34"/>
      <c r="I23" s="34"/>
      <c r="J23" s="34"/>
      <c r="K23" s="34"/>
      <c r="L23" s="34" t="s">
        <v>102</v>
      </c>
      <c r="M23" s="34">
        <v>200232</v>
      </c>
      <c r="N23" s="34" t="str">
        <f>VLOOKUP(M23,Sheet2!$A$3:$B$34,2,FALSE)</f>
        <v>王丹</v>
      </c>
      <c r="O23" s="34">
        <v>3</v>
      </c>
      <c r="P23" s="34">
        <v>3</v>
      </c>
      <c r="Q23" s="34" t="s">
        <v>103</v>
      </c>
      <c r="R23" s="34">
        <v>210202</v>
      </c>
      <c r="S23" s="34" t="str">
        <f>VLOOKUP(R23,Sheet2!$D$3:$E$37,2,FALSE)</f>
        <v>陈未阳</v>
      </c>
      <c r="T23" s="34">
        <v>0</v>
      </c>
      <c r="U23" s="34">
        <v>5</v>
      </c>
      <c r="V23" s="34" t="s">
        <v>104</v>
      </c>
      <c r="W23" s="34" t="s">
        <v>105</v>
      </c>
      <c r="X23" s="34" t="str">
        <f>VLOOKUP(W23,Sheet2!$G$3:$H$50,2,FALSE)</f>
        <v>束雨</v>
      </c>
      <c r="Y23" s="34"/>
      <c r="Z23" s="34"/>
      <c r="AA23" s="34" t="s">
        <v>106</v>
      </c>
      <c r="AB23" s="34">
        <v>230229</v>
      </c>
      <c r="AC23" s="34" t="s">
        <v>101</v>
      </c>
      <c r="AD23" s="34"/>
      <c r="AE23" s="34"/>
    </row>
    <row r="24" customHeight="1" spans="1:31">
      <c r="A24" s="28"/>
      <c r="B24" s="29"/>
      <c r="C24" s="29"/>
      <c r="D24" s="29"/>
      <c r="E24" s="29"/>
      <c r="F24" s="29"/>
      <c r="G24" s="34"/>
      <c r="H24" s="34"/>
      <c r="I24" s="34"/>
      <c r="J24" s="34"/>
      <c r="K24" s="34"/>
      <c r="L24" s="34" t="s">
        <v>107</v>
      </c>
      <c r="M24" s="34">
        <v>200229</v>
      </c>
      <c r="N24" s="34" t="str">
        <f>VLOOKUP(M24,Sheet2!$A$3:$B$34,2,FALSE)</f>
        <v>王丹</v>
      </c>
      <c r="O24" s="34">
        <v>4</v>
      </c>
      <c r="P24" s="34">
        <v>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customHeight="1" spans="1:31">
      <c r="A25" s="28"/>
      <c r="B25" s="29"/>
      <c r="C25" s="29"/>
      <c r="D25" s="29"/>
      <c r="E25" s="29"/>
      <c r="F25" s="29"/>
      <c r="G25" s="34"/>
      <c r="H25" s="34"/>
      <c r="I25" s="34"/>
      <c r="J25" s="34"/>
      <c r="K25" s="34"/>
      <c r="L25" s="34" t="s">
        <v>108</v>
      </c>
      <c r="M25" s="34">
        <v>200230</v>
      </c>
      <c r="N25" s="34" t="str">
        <f>VLOOKUP(M25,Sheet2!$A$3:$B$34,2,FALSE)</f>
        <v>王丹</v>
      </c>
      <c r="O25" s="34">
        <v>1</v>
      </c>
      <c r="P25" s="34">
        <v>2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customHeight="1" spans="1:31">
      <c r="A26" s="31" t="s">
        <v>109</v>
      </c>
      <c r="B26" s="32" t="s">
        <v>110</v>
      </c>
      <c r="C26" s="32">
        <f>SUM(D26,E26)</f>
        <v>35</v>
      </c>
      <c r="D26" s="32">
        <f>SUM(O26:O27,T26:T27,Y26:Y27)</f>
        <v>10</v>
      </c>
      <c r="E26" s="32">
        <f>SUM(P26:P27,U26:U27,Z26:Z27)</f>
        <v>25</v>
      </c>
      <c r="F26" s="32" t="s">
        <v>111</v>
      </c>
      <c r="G26" s="35"/>
      <c r="H26" s="33"/>
      <c r="I26" s="35"/>
      <c r="J26" s="35"/>
      <c r="K26" s="35"/>
      <c r="L26" s="35" t="s">
        <v>112</v>
      </c>
      <c r="M26" s="35">
        <v>200201</v>
      </c>
      <c r="N26" s="35" t="str">
        <f>VLOOKUP(M26,Sheet2!$A$3:$B$34,2,FALSE)</f>
        <v>尹红婷</v>
      </c>
      <c r="O26" s="35">
        <v>5</v>
      </c>
      <c r="P26" s="35">
        <v>6</v>
      </c>
      <c r="Q26" s="35" t="s">
        <v>113</v>
      </c>
      <c r="R26" s="35">
        <v>210233</v>
      </c>
      <c r="S26" s="35" t="str">
        <f>VLOOKUP(R26,Sheet2!$D$3:$E$37,2,FALSE)</f>
        <v>丁文月</v>
      </c>
      <c r="T26" s="35">
        <v>0</v>
      </c>
      <c r="U26" s="35">
        <v>4</v>
      </c>
      <c r="V26" s="35" t="s">
        <v>114</v>
      </c>
      <c r="W26" s="35" t="s">
        <v>115</v>
      </c>
      <c r="X26" s="35" t="str">
        <f>VLOOKUP(W26,Sheet2!$G$3:$H$50,2,FALSE)</f>
        <v>朱梦杨</v>
      </c>
      <c r="Y26" s="35"/>
      <c r="Z26" s="35"/>
      <c r="AA26" s="32" t="s">
        <v>116</v>
      </c>
      <c r="AB26" s="32">
        <v>230201</v>
      </c>
      <c r="AC26" s="32" t="s">
        <v>33</v>
      </c>
      <c r="AD26" s="9"/>
      <c r="AE26" s="9"/>
    </row>
    <row r="27" customHeight="1" spans="1:31">
      <c r="A27" s="31"/>
      <c r="B27" s="32"/>
      <c r="C27" s="32"/>
      <c r="D27" s="32"/>
      <c r="E27" s="32"/>
      <c r="F27" s="32"/>
      <c r="G27" s="35"/>
      <c r="H27" s="33"/>
      <c r="I27" s="35"/>
      <c r="J27" s="35"/>
      <c r="K27" s="35"/>
      <c r="L27" s="35" t="s">
        <v>117</v>
      </c>
      <c r="M27" s="35">
        <v>200202</v>
      </c>
      <c r="N27" s="35" t="str">
        <f>VLOOKUP(M27,Sheet2!$A$3:$B$34,2,FALSE)</f>
        <v>尹红婷</v>
      </c>
      <c r="O27" s="35">
        <v>5</v>
      </c>
      <c r="P27" s="35">
        <v>9</v>
      </c>
      <c r="Q27" s="35" t="s">
        <v>118</v>
      </c>
      <c r="R27" s="35">
        <v>210234</v>
      </c>
      <c r="S27" s="35" t="str">
        <f>VLOOKUP(R27,Sheet2!$D$3:$E$37,2,FALSE)</f>
        <v>丁文月</v>
      </c>
      <c r="T27" s="35">
        <v>0</v>
      </c>
      <c r="U27" s="35">
        <v>6</v>
      </c>
      <c r="V27" s="35" t="s">
        <v>119</v>
      </c>
      <c r="W27" s="35" t="s">
        <v>120</v>
      </c>
      <c r="X27" s="35" t="str">
        <f>VLOOKUP(W27,Sheet2!$G$3:$H$50,2,FALSE)</f>
        <v>张迪</v>
      </c>
      <c r="Y27" s="35"/>
      <c r="Z27" s="35"/>
      <c r="AA27" s="32" t="s">
        <v>121</v>
      </c>
      <c r="AB27" s="32">
        <v>230202</v>
      </c>
      <c r="AC27" s="32" t="s">
        <v>122</v>
      </c>
      <c r="AD27" s="9"/>
      <c r="AE27" s="9"/>
    </row>
    <row r="28" customHeight="1" spans="1:31">
      <c r="A28" s="28" t="s">
        <v>123</v>
      </c>
      <c r="B28" s="29" t="s">
        <v>60</v>
      </c>
      <c r="C28" s="29">
        <f>SUM(D28:E28)</f>
        <v>25</v>
      </c>
      <c r="D28" s="29">
        <v>18</v>
      </c>
      <c r="E28" s="29">
        <v>7</v>
      </c>
      <c r="F28" s="29" t="s">
        <v>124</v>
      </c>
      <c r="G28" s="30"/>
      <c r="H28" s="30"/>
      <c r="I28" s="30"/>
      <c r="J28" s="30"/>
      <c r="K28" s="30"/>
      <c r="L28" s="44" t="s">
        <v>125</v>
      </c>
      <c r="M28" s="44">
        <v>200220</v>
      </c>
      <c r="N28" s="45" t="str">
        <f>VLOOKUP(M28,Sheet2!$A$3:$B$34,2,FALSE)</f>
        <v>周豪</v>
      </c>
      <c r="O28" s="45">
        <v>2</v>
      </c>
      <c r="P28" s="45">
        <v>2</v>
      </c>
      <c r="Q28" s="45" t="s">
        <v>126</v>
      </c>
      <c r="R28" s="45">
        <v>210213</v>
      </c>
      <c r="S28" s="58" t="str">
        <f>VLOOKUP(R28,Sheet2!$D$3:$E$37,2,FALSE)</f>
        <v>周豪</v>
      </c>
      <c r="T28" s="45">
        <v>0</v>
      </c>
      <c r="U28" s="45">
        <v>1</v>
      </c>
      <c r="V28" s="46" t="s">
        <v>127</v>
      </c>
      <c r="W28" s="46" t="s">
        <v>128</v>
      </c>
      <c r="X28" s="46" t="str">
        <f>VLOOKUP(W28,Sheet2!$G$3:$H$50,2,FALSE)</f>
        <v>凌彤</v>
      </c>
      <c r="Y28" s="45"/>
      <c r="Z28" s="45"/>
      <c r="AA28" s="45" t="s">
        <v>129</v>
      </c>
      <c r="AB28" s="46">
        <v>230219</v>
      </c>
      <c r="AC28" s="46" t="s">
        <v>95</v>
      </c>
      <c r="AD28" s="65"/>
      <c r="AE28" s="65"/>
    </row>
    <row r="29" customHeight="1" spans="1:31">
      <c r="A29" s="28"/>
      <c r="B29" s="29"/>
      <c r="C29" s="29"/>
      <c r="D29" s="29"/>
      <c r="E29" s="29"/>
      <c r="F29" s="29"/>
      <c r="G29" s="30"/>
      <c r="H29" s="30"/>
      <c r="I29" s="30"/>
      <c r="J29" s="30"/>
      <c r="K29" s="30"/>
      <c r="L29" s="44" t="s">
        <v>130</v>
      </c>
      <c r="M29" s="44">
        <v>200219</v>
      </c>
      <c r="N29" s="45" t="str">
        <f>VLOOKUP(M29,Sheet2!$A$3:$B$34,2,FALSE)</f>
        <v>王丹</v>
      </c>
      <c r="O29" s="45">
        <v>6</v>
      </c>
      <c r="P29" s="46">
        <v>1</v>
      </c>
      <c r="Q29" s="58" t="s">
        <v>131</v>
      </c>
      <c r="R29" s="58">
        <v>210221</v>
      </c>
      <c r="S29" s="58" t="str">
        <f>VLOOKUP(R29,Sheet2!$D$3:$E$37,2,FALSE)</f>
        <v>王晓会</v>
      </c>
      <c r="T29" s="58">
        <v>0</v>
      </c>
      <c r="U29" s="46">
        <v>0</v>
      </c>
      <c r="V29" s="46" t="s">
        <v>132</v>
      </c>
      <c r="W29" s="46" t="s">
        <v>133</v>
      </c>
      <c r="X29" s="45" t="str">
        <f>VLOOKUP(W29,Sheet2!$G$3:$H$50,2,FALSE)</f>
        <v>张迪</v>
      </c>
      <c r="Y29" s="46"/>
      <c r="Z29" s="46"/>
      <c r="AA29" s="46" t="s">
        <v>134</v>
      </c>
      <c r="AB29" s="46">
        <v>230214</v>
      </c>
      <c r="AC29" s="46" t="s">
        <v>51</v>
      </c>
      <c r="AD29" s="65"/>
      <c r="AE29" s="65"/>
    </row>
    <row r="30" customHeight="1" spans="1:31">
      <c r="A30" s="28"/>
      <c r="B30" s="29"/>
      <c r="C30" s="29"/>
      <c r="D30" s="29"/>
      <c r="E30" s="29"/>
      <c r="F30" s="29"/>
      <c r="G30" s="30"/>
      <c r="H30" s="30"/>
      <c r="I30" s="30"/>
      <c r="J30" s="30"/>
      <c r="K30" s="30"/>
      <c r="L30" s="46"/>
      <c r="M30" s="46"/>
      <c r="N30" s="45"/>
      <c r="O30" s="45"/>
      <c r="P30" s="45"/>
      <c r="Q30" s="58"/>
      <c r="R30" s="58"/>
      <c r="S30" s="58"/>
      <c r="T30" s="58"/>
      <c r="U30" s="46"/>
      <c r="V30" s="46" t="s">
        <v>135</v>
      </c>
      <c r="W30" s="46" t="s">
        <v>136</v>
      </c>
      <c r="X30" s="45" t="str">
        <f>VLOOKUP(W30,Sheet2!$G$3:$H$50,2,FALSE)</f>
        <v>凌彤</v>
      </c>
      <c r="Y30" s="46">
        <v>8</v>
      </c>
      <c r="Z30" s="46">
        <v>0</v>
      </c>
      <c r="AA30" s="46" t="s">
        <v>137</v>
      </c>
      <c r="AB30" s="46">
        <v>230218</v>
      </c>
      <c r="AC30" s="46" t="s">
        <v>82</v>
      </c>
      <c r="AD30" s="65">
        <v>2</v>
      </c>
      <c r="AE30" s="65">
        <v>3</v>
      </c>
    </row>
    <row r="31" customHeight="1" spans="1:31">
      <c r="A31" s="31" t="s">
        <v>138</v>
      </c>
      <c r="B31" s="32" t="s">
        <v>60</v>
      </c>
      <c r="C31" s="32">
        <f>SUM(D31,E31)</f>
        <v>10</v>
      </c>
      <c r="D31" s="32">
        <f>SUM(O31:O33,T31:T33,Y31:Y33)</f>
        <v>3</v>
      </c>
      <c r="E31" s="32">
        <f>SUM(P31:P33,U31:U33,Z31:Z33)</f>
        <v>7</v>
      </c>
      <c r="F31" s="32" t="s">
        <v>139</v>
      </c>
      <c r="G31" s="35"/>
      <c r="H31" s="35"/>
      <c r="I31" s="35"/>
      <c r="J31" s="35"/>
      <c r="K31" s="35"/>
      <c r="L31" s="35" t="s">
        <v>140</v>
      </c>
      <c r="M31" s="35">
        <v>200216</v>
      </c>
      <c r="N31" s="35" t="str">
        <f>VLOOKUP(M31,Sheet2!$A$3:$B$34,2,FALSE)</f>
        <v>胡加成</v>
      </c>
      <c r="O31" s="35">
        <v>1</v>
      </c>
      <c r="P31" s="35">
        <v>2</v>
      </c>
      <c r="Q31" s="35" t="s">
        <v>141</v>
      </c>
      <c r="R31" s="35">
        <v>210214</v>
      </c>
      <c r="S31" s="35" t="str">
        <f>VLOOKUP(R31,Sheet2!$D$3:$E$37,2,FALSE)</f>
        <v>沈洁</v>
      </c>
      <c r="T31" s="35">
        <v>0</v>
      </c>
      <c r="U31" s="35">
        <v>2</v>
      </c>
      <c r="V31" s="35" t="s">
        <v>142</v>
      </c>
      <c r="W31" s="35" t="s">
        <v>143</v>
      </c>
      <c r="X31" s="35" t="str">
        <f>VLOOKUP(W31,Sheet2!$G$3:$H$50,2,FALSE)</f>
        <v>张迪</v>
      </c>
      <c r="Y31" s="35"/>
      <c r="Z31" s="35"/>
      <c r="AA31" s="32" t="s">
        <v>144</v>
      </c>
      <c r="AB31" s="32">
        <v>230211</v>
      </c>
      <c r="AC31" s="32" t="s">
        <v>95</v>
      </c>
      <c r="AD31" s="9"/>
      <c r="AE31" s="9"/>
    </row>
    <row r="32" customHeight="1" spans="1:31">
      <c r="A32" s="31"/>
      <c r="B32" s="32"/>
      <c r="C32" s="32"/>
      <c r="D32" s="32"/>
      <c r="E32" s="32"/>
      <c r="F32" s="32"/>
      <c r="G32" s="35"/>
      <c r="H32" s="35"/>
      <c r="I32" s="35"/>
      <c r="J32" s="35"/>
      <c r="K32" s="35"/>
      <c r="L32" s="35" t="s">
        <v>145</v>
      </c>
      <c r="M32" s="35">
        <v>200217</v>
      </c>
      <c r="N32" s="35" t="str">
        <f>VLOOKUP(M32,Sheet2!$A$3:$B$34,2,FALSE)</f>
        <v>胡加成</v>
      </c>
      <c r="O32" s="35">
        <v>1</v>
      </c>
      <c r="P32" s="35">
        <v>0</v>
      </c>
      <c r="Q32" s="35" t="s">
        <v>146</v>
      </c>
      <c r="R32" s="35">
        <v>210215</v>
      </c>
      <c r="S32" s="35" t="str">
        <f>VLOOKUP(R32,Sheet2!$D$3:$E$37,2,FALSE)</f>
        <v>沈洁</v>
      </c>
      <c r="T32" s="35">
        <v>0</v>
      </c>
      <c r="U32" s="35">
        <v>1</v>
      </c>
      <c r="V32" s="35" t="s">
        <v>147</v>
      </c>
      <c r="W32" s="35" t="s">
        <v>148</v>
      </c>
      <c r="X32" s="35" t="str">
        <f>VLOOKUP(W32,Sheet2!$G$3:$H$50,2,FALSE)</f>
        <v>张迪</v>
      </c>
      <c r="Y32" s="35"/>
      <c r="Z32" s="35"/>
      <c r="AA32" s="32" t="s">
        <v>149</v>
      </c>
      <c r="AB32" s="32">
        <v>230212</v>
      </c>
      <c r="AC32" s="32" t="s">
        <v>95</v>
      </c>
      <c r="AD32" s="9"/>
      <c r="AE32" s="9"/>
    </row>
    <row r="33" customHeight="1" spans="1:31">
      <c r="A33" s="31"/>
      <c r="B33" s="32"/>
      <c r="C33" s="32"/>
      <c r="D33" s="32"/>
      <c r="E33" s="32"/>
      <c r="F33" s="32"/>
      <c r="G33" s="35"/>
      <c r="H33" s="35"/>
      <c r="I33" s="35"/>
      <c r="J33" s="35"/>
      <c r="K33" s="35"/>
      <c r="L33" s="35" t="s">
        <v>150</v>
      </c>
      <c r="M33" s="35">
        <v>200218</v>
      </c>
      <c r="N33" s="35" t="str">
        <f>VLOOKUP(M33,Sheet2!$A$3:$B$34,2,FALSE)</f>
        <v>胡加成</v>
      </c>
      <c r="O33" s="35">
        <v>1</v>
      </c>
      <c r="P33" s="35">
        <v>2</v>
      </c>
      <c r="Q33" s="35" t="s">
        <v>151</v>
      </c>
      <c r="R33" s="35">
        <v>210216</v>
      </c>
      <c r="S33" s="35" t="str">
        <f>VLOOKUP(R33,Sheet2!$D$3:$E$37,2,FALSE)</f>
        <v>沈洁</v>
      </c>
      <c r="T33" s="35">
        <v>0</v>
      </c>
      <c r="U33" s="35">
        <v>0</v>
      </c>
      <c r="V33" s="35" t="s">
        <v>152</v>
      </c>
      <c r="W33" s="35" t="s">
        <v>153</v>
      </c>
      <c r="X33" s="35" t="str">
        <f>VLOOKUP(W33,Sheet2!$G$3:$H$50,2,FALSE)</f>
        <v>张迪</v>
      </c>
      <c r="Y33" s="35"/>
      <c r="Z33" s="35"/>
      <c r="AA33" s="32" t="s">
        <v>154</v>
      </c>
      <c r="AB33" s="32">
        <v>230213</v>
      </c>
      <c r="AC33" s="32" t="s">
        <v>82</v>
      </c>
      <c r="AD33" s="9"/>
      <c r="AE33" s="9"/>
    </row>
    <row r="34" customHeight="1" spans="1:31">
      <c r="A34" s="28" t="s">
        <v>155</v>
      </c>
      <c r="B34" s="29" t="s">
        <v>94</v>
      </c>
      <c r="C34" s="29">
        <f>SUM(D34,E34)</f>
        <v>32</v>
      </c>
      <c r="D34" s="29">
        <f>SUM(O34:O36,T34:T36,Y34:Y36,AD34:AD36)</f>
        <v>12</v>
      </c>
      <c r="E34" s="29">
        <f>SUM(P34:P36,U34:U36,Z34:Z36,AE34:AE36)</f>
        <v>20</v>
      </c>
      <c r="F34" s="29" t="s">
        <v>156</v>
      </c>
      <c r="G34" s="34"/>
      <c r="H34" s="34"/>
      <c r="I34" s="30"/>
      <c r="J34" s="30"/>
      <c r="K34" s="30"/>
      <c r="L34" s="34" t="s">
        <v>157</v>
      </c>
      <c r="M34" s="34">
        <v>200227</v>
      </c>
      <c r="N34" s="30" t="str">
        <f>VLOOKUP(M34,Sheet2!$A$3:$B$34,2,FALSE)</f>
        <v>王丹</v>
      </c>
      <c r="O34" s="30">
        <v>2</v>
      </c>
      <c r="P34" s="30">
        <v>3</v>
      </c>
      <c r="Q34" s="28" t="s">
        <v>158</v>
      </c>
      <c r="R34" s="28">
        <v>210203</v>
      </c>
      <c r="S34" s="28" t="str">
        <f>VLOOKUP(R34,Sheet2!$D$3:$E$37,2,FALSE)</f>
        <v>陈未阳</v>
      </c>
      <c r="T34" s="28">
        <v>0</v>
      </c>
      <c r="U34" s="28">
        <v>3</v>
      </c>
      <c r="V34" s="29" t="s">
        <v>159</v>
      </c>
      <c r="W34" s="29" t="s">
        <v>160</v>
      </c>
      <c r="X34" s="29" t="str">
        <f>VLOOKUP(W34,Sheet2!$G$3:$H$50,2,FALSE)</f>
        <v>束雨</v>
      </c>
      <c r="Y34" s="29"/>
      <c r="Z34" s="29"/>
      <c r="AA34" s="29" t="s">
        <v>161</v>
      </c>
      <c r="AB34" s="29">
        <v>230231</v>
      </c>
      <c r="AC34" s="29" t="s">
        <v>101</v>
      </c>
      <c r="AD34" s="29"/>
      <c r="AE34" s="29"/>
    </row>
    <row r="35" customHeight="1" spans="1:31">
      <c r="A35" s="28"/>
      <c r="B35" s="29"/>
      <c r="C35" s="29"/>
      <c r="D35" s="29"/>
      <c r="E35" s="29"/>
      <c r="F35" s="29"/>
      <c r="G35" s="34"/>
      <c r="H35" s="34"/>
      <c r="I35" s="30"/>
      <c r="J35" s="30"/>
      <c r="K35" s="30"/>
      <c r="L35" s="34" t="s">
        <v>162</v>
      </c>
      <c r="M35" s="34">
        <v>200228</v>
      </c>
      <c r="N35" s="30" t="str">
        <f>VLOOKUP(M35,Sheet2!$A$3:$B$34,2,FALSE)</f>
        <v>王丹</v>
      </c>
      <c r="O35" s="30">
        <v>4</v>
      </c>
      <c r="P35" s="30">
        <v>5</v>
      </c>
      <c r="Q35" s="28" t="s">
        <v>163</v>
      </c>
      <c r="R35" s="28">
        <v>210204</v>
      </c>
      <c r="S35" s="28" t="str">
        <f>VLOOKUP(R35,Sheet2!$D$3:$E$37,2,FALSE)</f>
        <v>陈未阳</v>
      </c>
      <c r="T35" s="28">
        <v>0</v>
      </c>
      <c r="U35" s="28">
        <v>1</v>
      </c>
      <c r="V35" s="29" t="s">
        <v>164</v>
      </c>
      <c r="W35" s="29" t="s">
        <v>165</v>
      </c>
      <c r="X35" s="29" t="str">
        <f>VLOOKUP(W35,Sheet2!$G$3:$H$50,2,FALSE)</f>
        <v>束雨</v>
      </c>
      <c r="Y35" s="29"/>
      <c r="Z35" s="29"/>
      <c r="AA35" s="29" t="s">
        <v>166</v>
      </c>
      <c r="AB35" s="29">
        <v>230232</v>
      </c>
      <c r="AC35" s="29" t="s">
        <v>101</v>
      </c>
      <c r="AD35" s="29"/>
      <c r="AE35" s="29"/>
    </row>
    <row r="36" customHeight="1" spans="1:31">
      <c r="A36" s="28"/>
      <c r="B36" s="29"/>
      <c r="C36" s="29"/>
      <c r="D36" s="29"/>
      <c r="E36" s="29"/>
      <c r="F36" s="29"/>
      <c r="G36" s="29"/>
      <c r="H36" s="29"/>
      <c r="I36" s="30"/>
      <c r="J36" s="30"/>
      <c r="K36" s="30"/>
      <c r="L36" s="34"/>
      <c r="M36" s="34"/>
      <c r="N36" s="30"/>
      <c r="O36" s="30"/>
      <c r="P36" s="30"/>
      <c r="Q36" s="28"/>
      <c r="R36" s="28"/>
      <c r="S36" s="28"/>
      <c r="T36" s="28"/>
      <c r="U36" s="28"/>
      <c r="V36" s="29" t="s">
        <v>167</v>
      </c>
      <c r="W36" s="29" t="s">
        <v>168</v>
      </c>
      <c r="X36" s="29" t="str">
        <f>VLOOKUP(W36,Sheet2!$G$3:$H$50,2,FALSE)</f>
        <v>束雨</v>
      </c>
      <c r="Y36" s="29">
        <v>4</v>
      </c>
      <c r="Z36" s="29">
        <v>3</v>
      </c>
      <c r="AA36" s="29" t="s">
        <v>169</v>
      </c>
      <c r="AB36" s="29">
        <v>230233</v>
      </c>
      <c r="AC36" s="29" t="s">
        <v>101</v>
      </c>
      <c r="AD36" s="29">
        <v>2</v>
      </c>
      <c r="AE36" s="29">
        <v>5</v>
      </c>
    </row>
    <row r="37" customHeight="1" spans="1:31">
      <c r="A37" s="31" t="s">
        <v>170</v>
      </c>
      <c r="B37" s="32" t="s">
        <v>60</v>
      </c>
      <c r="C37" s="32">
        <f>SUM(D37,E37)</f>
        <v>22</v>
      </c>
      <c r="D37" s="32">
        <f>SUM(O37:O39,T37:T39,Y37:Y39)</f>
        <v>10</v>
      </c>
      <c r="E37" s="32">
        <f>SUM(P37:P39,U37:U39,Z37:Z39)</f>
        <v>12</v>
      </c>
      <c r="F37" s="32" t="s">
        <v>171</v>
      </c>
      <c r="G37" s="35"/>
      <c r="H37" s="35"/>
      <c r="I37" s="35"/>
      <c r="J37" s="35"/>
      <c r="K37" s="35"/>
      <c r="L37" s="35" t="s">
        <v>172</v>
      </c>
      <c r="M37" s="35">
        <v>200224</v>
      </c>
      <c r="N37" s="35" t="str">
        <f>VLOOKUP(M37,Sheet2!$A$3:$B$34,2,FALSE)</f>
        <v>周雪梅</v>
      </c>
      <c r="O37" s="35">
        <v>4</v>
      </c>
      <c r="P37" s="35">
        <v>4</v>
      </c>
      <c r="Q37" s="35" t="s">
        <v>173</v>
      </c>
      <c r="R37" s="35">
        <v>210222</v>
      </c>
      <c r="S37" s="35" t="str">
        <f>VLOOKUP(R37,Sheet2!$D$3:$E$37,2,FALSE)</f>
        <v>沈洁</v>
      </c>
      <c r="T37" s="35">
        <v>0</v>
      </c>
      <c r="U37" s="35">
        <v>2</v>
      </c>
      <c r="V37" s="35" t="s">
        <v>174</v>
      </c>
      <c r="W37" s="35" t="s">
        <v>175</v>
      </c>
      <c r="X37" s="35" t="str">
        <f>VLOOKUP(W37,Sheet2!$G$3:$H$50,2,FALSE)</f>
        <v>乔振</v>
      </c>
      <c r="Y37" s="35"/>
      <c r="Z37" s="35"/>
      <c r="AA37" s="32" t="s">
        <v>176</v>
      </c>
      <c r="AB37" s="32">
        <v>230208</v>
      </c>
      <c r="AC37" s="32" t="s">
        <v>122</v>
      </c>
      <c r="AD37" s="9"/>
      <c r="AE37" s="9"/>
    </row>
    <row r="38" customHeight="1" spans="1:31">
      <c r="A38" s="31"/>
      <c r="B38" s="32"/>
      <c r="C38" s="32"/>
      <c r="D38" s="32"/>
      <c r="E38" s="32"/>
      <c r="F38" s="32"/>
      <c r="G38" s="35"/>
      <c r="H38" s="35"/>
      <c r="I38" s="35"/>
      <c r="J38" s="35"/>
      <c r="K38" s="35"/>
      <c r="L38" s="35" t="s">
        <v>177</v>
      </c>
      <c r="M38" s="35">
        <v>200225</v>
      </c>
      <c r="N38" s="35" t="str">
        <f>VLOOKUP(M38,Sheet2!$A$3:$B$34,2,FALSE)</f>
        <v>周雪梅</v>
      </c>
      <c r="O38" s="35">
        <v>6</v>
      </c>
      <c r="P38" s="35">
        <v>5</v>
      </c>
      <c r="Q38" s="35" t="s">
        <v>178</v>
      </c>
      <c r="R38" s="35">
        <v>210223</v>
      </c>
      <c r="S38" s="35" t="str">
        <f>VLOOKUP(R38,Sheet2!$D$3:$E$37,2,FALSE)</f>
        <v>沈洁</v>
      </c>
      <c r="T38" s="35">
        <v>0</v>
      </c>
      <c r="U38" s="35">
        <v>1</v>
      </c>
      <c r="V38" s="35" t="s">
        <v>179</v>
      </c>
      <c r="W38" s="35" t="s">
        <v>180</v>
      </c>
      <c r="X38" s="35" t="str">
        <f>VLOOKUP(W38,Sheet2!$G$3:$H$50,2,FALSE)</f>
        <v>乔振</v>
      </c>
      <c r="Y38" s="35"/>
      <c r="Z38" s="35"/>
      <c r="AA38" s="32" t="s">
        <v>181</v>
      </c>
      <c r="AB38" s="32">
        <v>230209</v>
      </c>
      <c r="AC38" s="32" t="s">
        <v>122</v>
      </c>
      <c r="AD38" s="9"/>
      <c r="AE38" s="9"/>
    </row>
    <row r="39" customHeight="1" spans="1:31">
      <c r="A39" s="31"/>
      <c r="B39" s="32"/>
      <c r="C39" s="32"/>
      <c r="D39" s="32"/>
      <c r="E39" s="32"/>
      <c r="F39" s="32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2" t="s">
        <v>182</v>
      </c>
      <c r="AB39" s="32">
        <v>230210</v>
      </c>
      <c r="AC39" s="32" t="s">
        <v>44</v>
      </c>
      <c r="AD39" s="9"/>
      <c r="AE39" s="9"/>
    </row>
    <row r="40" customHeight="1" spans="1:31">
      <c r="A40" s="28" t="s">
        <v>183</v>
      </c>
      <c r="B40" s="29" t="s">
        <v>26</v>
      </c>
      <c r="C40" s="29">
        <f>SUM(D40:E40)</f>
        <v>33</v>
      </c>
      <c r="D40" s="29">
        <v>20</v>
      </c>
      <c r="E40" s="29">
        <f>SUM(P40:P46,U40:U46,Z40:Z46)</f>
        <v>13</v>
      </c>
      <c r="F40" s="29" t="s">
        <v>184</v>
      </c>
      <c r="G40" s="30"/>
      <c r="H40" s="30"/>
      <c r="I40" s="30"/>
      <c r="J40" s="30"/>
      <c r="K40" s="30"/>
      <c r="L40" s="47"/>
      <c r="M40" s="47"/>
      <c r="N40" s="48"/>
      <c r="O40" s="48"/>
      <c r="P40" s="49"/>
      <c r="Q40" s="48" t="s">
        <v>185</v>
      </c>
      <c r="R40" s="48">
        <v>210231</v>
      </c>
      <c r="S40" s="59" t="str">
        <f>VLOOKUP(R40,Sheet2!$D$3:$E$37,2,FALSE)</f>
        <v>龙思欣</v>
      </c>
      <c r="T40" s="48">
        <v>0</v>
      </c>
      <c r="U40" s="48">
        <v>0</v>
      </c>
      <c r="V40" s="49" t="s">
        <v>186</v>
      </c>
      <c r="W40" s="49" t="s">
        <v>187</v>
      </c>
      <c r="X40" s="49" t="str">
        <f>VLOOKUP(W40,Sheet2!$G$3:$H$50,2,FALSE)</f>
        <v>雷蕾</v>
      </c>
      <c r="Y40" s="49"/>
      <c r="Z40" s="49"/>
      <c r="AA40" s="48" t="s">
        <v>188</v>
      </c>
      <c r="AB40" s="49">
        <v>230227</v>
      </c>
      <c r="AC40" s="49" t="s">
        <v>67</v>
      </c>
      <c r="AD40" s="66"/>
      <c r="AE40" s="66"/>
    </row>
    <row r="41" customHeight="1" spans="1:31">
      <c r="A41" s="28"/>
      <c r="B41" s="29"/>
      <c r="C41" s="29"/>
      <c r="D41" s="29"/>
      <c r="E41" s="29"/>
      <c r="F41" s="29"/>
      <c r="G41" s="30"/>
      <c r="H41" s="30"/>
      <c r="I41" s="30"/>
      <c r="J41" s="30"/>
      <c r="K41" s="30"/>
      <c r="L41" s="50"/>
      <c r="M41" s="50"/>
      <c r="N41" s="50"/>
      <c r="O41" s="48"/>
      <c r="P41" s="48"/>
      <c r="Q41" s="48" t="s">
        <v>189</v>
      </c>
      <c r="R41" s="48">
        <v>210232</v>
      </c>
      <c r="S41" s="59" t="str">
        <f>VLOOKUP(R41,Sheet2!$D$3:$E$37,2,FALSE)</f>
        <v>龙思欣</v>
      </c>
      <c r="T41" s="48">
        <v>0</v>
      </c>
      <c r="U41" s="48">
        <v>1</v>
      </c>
      <c r="V41" s="49" t="s">
        <v>190</v>
      </c>
      <c r="W41" s="49" t="s">
        <v>191</v>
      </c>
      <c r="X41" s="49" t="str">
        <f>VLOOKUP(W41,Sheet2!$G$3:$H$50,2,FALSE)</f>
        <v>雷蕾</v>
      </c>
      <c r="Y41" s="49">
        <v>7</v>
      </c>
      <c r="Z41" s="49">
        <v>0</v>
      </c>
      <c r="AA41" s="48" t="s">
        <v>192</v>
      </c>
      <c r="AB41" s="49">
        <v>230228</v>
      </c>
      <c r="AC41" s="49" t="s">
        <v>51</v>
      </c>
      <c r="AD41" s="66">
        <v>1</v>
      </c>
      <c r="AE41" s="66">
        <v>0</v>
      </c>
    </row>
    <row r="42" customHeight="1" spans="1:31">
      <c r="A42" s="28"/>
      <c r="B42" s="29"/>
      <c r="C42" s="29"/>
      <c r="D42" s="29"/>
      <c r="E42" s="29"/>
      <c r="F42" s="29"/>
      <c r="G42" s="30"/>
      <c r="H42" s="30"/>
      <c r="I42" s="30"/>
      <c r="J42" s="30"/>
      <c r="K42" s="30"/>
      <c r="L42" s="49"/>
      <c r="M42" s="49"/>
      <c r="N42" s="49"/>
      <c r="O42" s="48"/>
      <c r="P42" s="48"/>
      <c r="Q42" s="59" t="s">
        <v>193</v>
      </c>
      <c r="R42" s="59">
        <v>210227</v>
      </c>
      <c r="S42" s="59" t="str">
        <f>VLOOKUP(R42,Sheet2!$D$3:$E$37,2,FALSE)</f>
        <v>龙思欣</v>
      </c>
      <c r="T42" s="59">
        <v>0</v>
      </c>
      <c r="U42" s="49">
        <v>1</v>
      </c>
      <c r="V42" s="49" t="s">
        <v>194</v>
      </c>
      <c r="W42" s="49" t="s">
        <v>195</v>
      </c>
      <c r="X42" s="48" t="str">
        <f>VLOOKUP(W42,Sheet2!$G$3:$H$50,2,FALSE)</f>
        <v>朱梦杨</v>
      </c>
      <c r="Y42" s="49"/>
      <c r="Z42" s="49"/>
      <c r="AA42" s="49" t="s">
        <v>196</v>
      </c>
      <c r="AB42" s="49">
        <v>230225</v>
      </c>
      <c r="AC42" s="49" t="s">
        <v>95</v>
      </c>
      <c r="AD42" s="66"/>
      <c r="AE42" s="66"/>
    </row>
    <row r="43" customHeight="1" spans="1:31">
      <c r="A43" s="28"/>
      <c r="B43" s="29" t="s">
        <v>18</v>
      </c>
      <c r="C43" s="29"/>
      <c r="D43" s="29"/>
      <c r="E43" s="29"/>
      <c r="F43" s="29"/>
      <c r="G43" s="30"/>
      <c r="H43" s="30"/>
      <c r="I43" s="30"/>
      <c r="J43" s="30"/>
      <c r="K43" s="30"/>
      <c r="L43" s="49"/>
      <c r="M43" s="49"/>
      <c r="N43" s="49"/>
      <c r="O43" s="48"/>
      <c r="P43" s="48"/>
      <c r="Q43" s="59" t="s">
        <v>197</v>
      </c>
      <c r="R43" s="59">
        <v>210228</v>
      </c>
      <c r="S43" s="59" t="str">
        <f>VLOOKUP(R43,Sheet2!$D$3:$E$37,2,FALSE)</f>
        <v>龙思欣</v>
      </c>
      <c r="T43" s="59">
        <v>0</v>
      </c>
      <c r="U43" s="49">
        <v>0</v>
      </c>
      <c r="V43" s="49" t="s">
        <v>198</v>
      </c>
      <c r="W43" s="49" t="s">
        <v>199</v>
      </c>
      <c r="X43" s="48" t="str">
        <f>VLOOKUP(W43,Sheet2!$G$3:$H$50,2,FALSE)</f>
        <v>朱梦杨</v>
      </c>
      <c r="Y43" s="49"/>
      <c r="Z43" s="49"/>
      <c r="AA43" s="49" t="s">
        <v>200</v>
      </c>
      <c r="AB43" s="49">
        <v>230226</v>
      </c>
      <c r="AC43" s="49" t="s">
        <v>95</v>
      </c>
      <c r="AD43" s="66"/>
      <c r="AE43" s="66"/>
    </row>
    <row r="44" customHeight="1" spans="1:31">
      <c r="A44" s="28"/>
      <c r="B44" s="29"/>
      <c r="C44" s="29"/>
      <c r="D44" s="29"/>
      <c r="E44" s="29"/>
      <c r="F44" s="29"/>
      <c r="G44" s="30"/>
      <c r="H44" s="30"/>
      <c r="I44" s="30"/>
      <c r="J44" s="30"/>
      <c r="K44" s="30"/>
      <c r="L44" s="50" t="s">
        <v>201</v>
      </c>
      <c r="M44" s="50">
        <v>200207</v>
      </c>
      <c r="N44" s="48" t="str">
        <f>VLOOKUP(M44,Sheet2!$A$3:$B$34,2,FALSE)</f>
        <v>何小云</v>
      </c>
      <c r="O44" s="48">
        <v>3</v>
      </c>
      <c r="P44" s="48">
        <v>4</v>
      </c>
      <c r="Q44" s="49"/>
      <c r="R44" s="49"/>
      <c r="S44" s="49"/>
      <c r="T44" s="49"/>
      <c r="U44" s="49"/>
      <c r="V44" s="49"/>
      <c r="W44" s="49"/>
      <c r="X44" s="48"/>
      <c r="Y44" s="49"/>
      <c r="Z44" s="49"/>
      <c r="AA44" s="49"/>
      <c r="AB44" s="49"/>
      <c r="AC44" s="67"/>
      <c r="AD44" s="66"/>
      <c r="AE44" s="66"/>
    </row>
    <row r="45" customHeight="1" spans="1:31">
      <c r="A45" s="28"/>
      <c r="B45" s="29"/>
      <c r="C45" s="29"/>
      <c r="D45" s="29"/>
      <c r="E45" s="29"/>
      <c r="F45" s="29"/>
      <c r="G45" s="30"/>
      <c r="H45" s="30"/>
      <c r="I45" s="30"/>
      <c r="J45" s="30"/>
      <c r="K45" s="30"/>
      <c r="L45" s="50" t="s">
        <v>202</v>
      </c>
      <c r="M45" s="50">
        <v>200208</v>
      </c>
      <c r="N45" s="48" t="str">
        <f>VLOOKUP(M45,Sheet2!$A$3:$B$34,2,FALSE)</f>
        <v>何小云</v>
      </c>
      <c r="O45" s="48">
        <v>5</v>
      </c>
      <c r="P45" s="49">
        <v>4</v>
      </c>
      <c r="Q45" s="59"/>
      <c r="R45" s="59"/>
      <c r="S45" s="59"/>
      <c r="T45" s="59"/>
      <c r="U45" s="49"/>
      <c r="V45" s="49"/>
      <c r="W45" s="49"/>
      <c r="X45" s="48"/>
      <c r="Y45" s="49"/>
      <c r="Z45" s="49"/>
      <c r="AA45" s="49"/>
      <c r="AB45" s="49"/>
      <c r="AC45" s="67"/>
      <c r="AD45" s="66"/>
      <c r="AE45" s="66"/>
    </row>
    <row r="46" customHeight="1" spans="1:31">
      <c r="A46" s="28"/>
      <c r="B46" s="29"/>
      <c r="C46" s="29"/>
      <c r="D46" s="29"/>
      <c r="E46" s="36"/>
      <c r="F46" s="36"/>
      <c r="G46" s="37"/>
      <c r="H46" s="37"/>
      <c r="I46" s="37"/>
      <c r="J46" s="37"/>
      <c r="K46" s="37"/>
      <c r="L46" s="51" t="s">
        <v>203</v>
      </c>
      <c r="M46" s="51">
        <v>200209</v>
      </c>
      <c r="N46" s="52" t="str">
        <f>VLOOKUP(M46,Sheet2!$A$3:$B$34,2,FALSE)</f>
        <v>靳渊博</v>
      </c>
      <c r="O46" s="52">
        <v>4</v>
      </c>
      <c r="P46" s="53">
        <v>3</v>
      </c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8"/>
      <c r="AD46" s="69"/>
      <c r="AE46" s="69"/>
    </row>
    <row r="47" customHeight="1" spans="1:31">
      <c r="A47" s="38" t="s">
        <v>204</v>
      </c>
      <c r="B47" s="38"/>
      <c r="C47" s="38">
        <f>SUM(C5:C46)</f>
        <v>261</v>
      </c>
      <c r="D47" s="38">
        <v>102</v>
      </c>
      <c r="E47" s="38">
        <v>159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customHeight="1" spans="29:29">
      <c r="AC48"/>
    </row>
    <row r="49" customHeight="1" spans="5:29">
      <c r="E49" s="14"/>
      <c r="AC49"/>
    </row>
    <row r="50" customHeight="1" spans="29:29">
      <c r="AC50"/>
    </row>
    <row r="51" customHeight="1" spans="10:29">
      <c r="J51" s="54"/>
      <c r="K51" s="54"/>
      <c r="AC51"/>
    </row>
    <row r="52" customHeight="1" spans="29:29">
      <c r="AC52"/>
    </row>
    <row r="53" customHeight="1" spans="29:29">
      <c r="AC53"/>
    </row>
    <row r="54" customHeight="1" spans="29:29">
      <c r="AC54"/>
    </row>
    <row r="55" customHeight="1" spans="29:29">
      <c r="AC55"/>
    </row>
    <row r="56" customHeight="1" spans="29:29">
      <c r="AC56"/>
    </row>
    <row r="57" customHeight="1" spans="29:29">
      <c r="AC57"/>
    </row>
    <row r="58" customHeight="1" spans="29:29">
      <c r="AC58"/>
    </row>
    <row r="59" customHeight="1" spans="29:29">
      <c r="AC59"/>
    </row>
    <row r="60" customHeight="1" spans="29:29">
      <c r="AC60"/>
    </row>
    <row r="61" customHeight="1" spans="29:29">
      <c r="AC61"/>
    </row>
    <row r="62" customHeight="1" spans="29:29">
      <c r="AC62"/>
    </row>
    <row r="63" customHeight="1" spans="29:29">
      <c r="AC63"/>
    </row>
    <row r="64" customHeight="1" spans="29:29">
      <c r="AC64"/>
    </row>
    <row r="65" customHeight="1" spans="29:29">
      <c r="AC65"/>
    </row>
    <row r="66" customHeight="1" spans="29:29">
      <c r="AC66"/>
    </row>
    <row r="67" customHeight="1" spans="29:29">
      <c r="AC67"/>
    </row>
    <row r="68" customHeight="1" spans="29:29">
      <c r="AC68"/>
    </row>
    <row r="69" customHeight="1" spans="29:29">
      <c r="AC69"/>
    </row>
    <row r="70" customHeight="1" spans="29:29">
      <c r="AC70"/>
    </row>
    <row r="71" customHeight="1" spans="29:29">
      <c r="AC71"/>
    </row>
    <row r="72" customHeight="1" spans="29:29">
      <c r="AC72"/>
    </row>
    <row r="73" customHeight="1" spans="29:29">
      <c r="AC73"/>
    </row>
    <row r="74" customHeight="1" spans="29:29">
      <c r="AC74"/>
    </row>
    <row r="75" customHeight="1" spans="29:29">
      <c r="AC75"/>
    </row>
    <row r="76" customHeight="1" spans="29:29">
      <c r="AC76"/>
    </row>
    <row r="77" customHeight="1" spans="29:29">
      <c r="AC77"/>
    </row>
    <row r="78" customHeight="1" spans="29:29">
      <c r="AC78"/>
    </row>
  </sheetData>
  <mergeCells count="83">
    <mergeCell ref="A1:AC1"/>
    <mergeCell ref="A47:B47"/>
    <mergeCell ref="F47:AE47"/>
    <mergeCell ref="A2:A4"/>
    <mergeCell ref="A5:A10"/>
    <mergeCell ref="A11:A15"/>
    <mergeCell ref="A16:A18"/>
    <mergeCell ref="A19:A21"/>
    <mergeCell ref="A22:A25"/>
    <mergeCell ref="A26:A27"/>
    <mergeCell ref="A28:A30"/>
    <mergeCell ref="A31:A33"/>
    <mergeCell ref="A34:A36"/>
    <mergeCell ref="A37:A39"/>
    <mergeCell ref="A40:A46"/>
    <mergeCell ref="B2:B4"/>
    <mergeCell ref="B5:B7"/>
    <mergeCell ref="B8:B10"/>
    <mergeCell ref="B11:B12"/>
    <mergeCell ref="B13:B15"/>
    <mergeCell ref="B16:B18"/>
    <mergeCell ref="B19:B21"/>
    <mergeCell ref="B22:B25"/>
    <mergeCell ref="B26:B27"/>
    <mergeCell ref="B28:B30"/>
    <mergeCell ref="B31:B33"/>
    <mergeCell ref="B34:B36"/>
    <mergeCell ref="B37:B39"/>
    <mergeCell ref="B40:B42"/>
    <mergeCell ref="B43:B46"/>
    <mergeCell ref="C2:C4"/>
    <mergeCell ref="C5:C10"/>
    <mergeCell ref="C11:C15"/>
    <mergeCell ref="C16:C18"/>
    <mergeCell ref="C19:C21"/>
    <mergeCell ref="C22:C25"/>
    <mergeCell ref="C26:C27"/>
    <mergeCell ref="C28:C30"/>
    <mergeCell ref="C31:C33"/>
    <mergeCell ref="C34:C36"/>
    <mergeCell ref="C37:C39"/>
    <mergeCell ref="C40:C46"/>
    <mergeCell ref="D2:D4"/>
    <mergeCell ref="D5:D10"/>
    <mergeCell ref="D11:D15"/>
    <mergeCell ref="D16:D18"/>
    <mergeCell ref="D19:D21"/>
    <mergeCell ref="D22:D25"/>
    <mergeCell ref="D26:D27"/>
    <mergeCell ref="D28:D30"/>
    <mergeCell ref="D31:D33"/>
    <mergeCell ref="D34:D36"/>
    <mergeCell ref="D37:D39"/>
    <mergeCell ref="D40:D46"/>
    <mergeCell ref="E2:E4"/>
    <mergeCell ref="E5:E10"/>
    <mergeCell ref="E11:E15"/>
    <mergeCell ref="E16:E18"/>
    <mergeCell ref="E19:E21"/>
    <mergeCell ref="E22:E25"/>
    <mergeCell ref="E26:E27"/>
    <mergeCell ref="E28:E30"/>
    <mergeCell ref="E31:E33"/>
    <mergeCell ref="E34:E36"/>
    <mergeCell ref="E37:E39"/>
    <mergeCell ref="E40:E46"/>
    <mergeCell ref="F2:F4"/>
    <mergeCell ref="F5:F10"/>
    <mergeCell ref="F11:F15"/>
    <mergeCell ref="F16:F18"/>
    <mergeCell ref="F19:F21"/>
    <mergeCell ref="F22:F25"/>
    <mergeCell ref="F26:F27"/>
    <mergeCell ref="F28:F30"/>
    <mergeCell ref="F31:F33"/>
    <mergeCell ref="F34:F36"/>
    <mergeCell ref="F37:F39"/>
    <mergeCell ref="F40:F46"/>
    <mergeCell ref="G2:K3"/>
    <mergeCell ref="L2:P3"/>
    <mergeCell ref="Q2:U3"/>
    <mergeCell ref="V2:Z3"/>
    <mergeCell ref="AA2:AE3"/>
  </mergeCells>
  <pageMargins left="0.306944444444444" right="0.306944444444444" top="0.751388888888889" bottom="0.751388888888889" header="0.298611111111111" footer="0.298611111111111"/>
  <pageSetup paperSize="9" scale="42" orientation="landscape"/>
  <headerFooter/>
  <ignoredErrors>
    <ignoredError sqref="D41:E42 D38:E39 D35:E36 D32:E33 D29:E30 E46 D27:E27 D23:E25 D20:E21 D17:E18 D12:E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workbookViewId="0">
      <selection activeCell="I26" sqref="I26"/>
    </sheetView>
  </sheetViews>
  <sheetFormatPr defaultColWidth="9" defaultRowHeight="14.25"/>
  <cols>
    <col min="1" max="16384" width="9" style="1"/>
  </cols>
  <sheetData>
    <row r="1" spans="1:10">
      <c r="A1" s="2" t="s">
        <v>8</v>
      </c>
      <c r="B1" s="3"/>
      <c r="C1" s="4"/>
      <c r="D1" s="2" t="s">
        <v>9</v>
      </c>
      <c r="E1" s="3"/>
      <c r="F1" s="4"/>
      <c r="G1" s="2" t="s">
        <v>10</v>
      </c>
      <c r="J1" s="2" t="s">
        <v>11</v>
      </c>
    </row>
    <row r="2" spans="1:10">
      <c r="A2" s="5"/>
      <c r="B2" s="6"/>
      <c r="C2" s="7"/>
      <c r="D2" s="5"/>
      <c r="E2" s="6"/>
      <c r="F2" s="7"/>
      <c r="J2" s="17"/>
    </row>
    <row r="3" spans="1:11">
      <c r="A3" s="8" t="s">
        <v>13</v>
      </c>
      <c r="B3" s="8" t="s">
        <v>14</v>
      </c>
      <c r="C3" s="8" t="s">
        <v>205</v>
      </c>
      <c r="D3" s="8" t="s">
        <v>13</v>
      </c>
      <c r="E3" s="8" t="s">
        <v>14</v>
      </c>
      <c r="F3" s="8"/>
      <c r="G3" s="8" t="s">
        <v>13</v>
      </c>
      <c r="H3" s="8" t="s">
        <v>14</v>
      </c>
      <c r="I3" s="18"/>
      <c r="J3" s="8" t="s">
        <v>13</v>
      </c>
      <c r="K3" s="8" t="s">
        <v>14</v>
      </c>
    </row>
    <row r="4" spans="1:11">
      <c r="A4" s="9">
        <v>200201</v>
      </c>
      <c r="B4" s="9" t="s">
        <v>206</v>
      </c>
      <c r="C4" s="9">
        <v>5</v>
      </c>
      <c r="D4" s="9">
        <v>210221</v>
      </c>
      <c r="E4" s="9" t="s">
        <v>207</v>
      </c>
      <c r="F4" s="9"/>
      <c r="G4" s="9" t="s">
        <v>49</v>
      </c>
      <c r="H4" s="9" t="s">
        <v>208</v>
      </c>
      <c r="I4" s="18"/>
      <c r="J4" s="9">
        <v>230201</v>
      </c>
      <c r="K4" s="9" t="s">
        <v>33</v>
      </c>
    </row>
    <row r="5" spans="1:11">
      <c r="A5" s="9">
        <v>200202</v>
      </c>
      <c r="B5" s="9" t="s">
        <v>206</v>
      </c>
      <c r="C5" s="9">
        <v>7</v>
      </c>
      <c r="D5" s="9">
        <v>210227</v>
      </c>
      <c r="E5" s="9" t="s">
        <v>19</v>
      </c>
      <c r="F5" s="10"/>
      <c r="G5" s="9" t="s">
        <v>54</v>
      </c>
      <c r="H5" s="9" t="s">
        <v>208</v>
      </c>
      <c r="I5" s="18"/>
      <c r="J5" s="9">
        <v>230202</v>
      </c>
      <c r="K5" s="9" t="s">
        <v>122</v>
      </c>
    </row>
    <row r="6" spans="1:11">
      <c r="A6" s="9">
        <v>200203</v>
      </c>
      <c r="B6" s="9" t="s">
        <v>61</v>
      </c>
      <c r="C6" s="9">
        <v>2</v>
      </c>
      <c r="D6" s="9">
        <v>210206</v>
      </c>
      <c r="E6" s="9" t="s">
        <v>209</v>
      </c>
      <c r="F6" s="9"/>
      <c r="G6" s="9" t="s">
        <v>57</v>
      </c>
      <c r="H6" s="9" t="s">
        <v>208</v>
      </c>
      <c r="I6" s="18"/>
      <c r="J6" s="9">
        <v>230203</v>
      </c>
      <c r="K6" s="9" t="s">
        <v>44</v>
      </c>
    </row>
    <row r="7" spans="1:11">
      <c r="A7" s="9">
        <v>200204</v>
      </c>
      <c r="B7" s="9" t="s">
        <v>61</v>
      </c>
      <c r="C7" s="9">
        <v>2</v>
      </c>
      <c r="D7" s="9">
        <v>210207</v>
      </c>
      <c r="E7" s="9" t="s">
        <v>209</v>
      </c>
      <c r="F7" s="10"/>
      <c r="G7" s="11"/>
      <c r="H7" s="11"/>
      <c r="I7" s="18"/>
      <c r="J7" s="9">
        <v>230204</v>
      </c>
      <c r="K7" s="9" t="s">
        <v>44</v>
      </c>
    </row>
    <row r="8" spans="1:11">
      <c r="A8" s="9">
        <v>200205</v>
      </c>
      <c r="B8" s="9" t="s">
        <v>61</v>
      </c>
      <c r="C8" s="9">
        <v>1</v>
      </c>
      <c r="D8" s="9">
        <v>210208</v>
      </c>
      <c r="E8" s="9" t="s">
        <v>209</v>
      </c>
      <c r="F8" s="9"/>
      <c r="G8" s="11"/>
      <c r="H8" s="11"/>
      <c r="I8" s="18"/>
      <c r="J8" s="9">
        <v>230205</v>
      </c>
      <c r="K8" s="9" t="s">
        <v>67</v>
      </c>
    </row>
    <row r="9" spans="1:11">
      <c r="A9" s="9">
        <v>200206</v>
      </c>
      <c r="B9" s="9" t="s">
        <v>61</v>
      </c>
      <c r="C9" s="9">
        <v>3</v>
      </c>
      <c r="D9" s="9">
        <v>210209</v>
      </c>
      <c r="E9" s="9" t="s">
        <v>209</v>
      </c>
      <c r="F9" s="10"/>
      <c r="G9" s="11"/>
      <c r="H9" s="11"/>
      <c r="I9" s="18"/>
      <c r="J9" s="9">
        <v>230206</v>
      </c>
      <c r="K9" s="9" t="s">
        <v>67</v>
      </c>
    </row>
    <row r="10" spans="1:11">
      <c r="A10" s="9">
        <v>200207</v>
      </c>
      <c r="B10" s="9" t="s">
        <v>61</v>
      </c>
      <c r="C10" s="9">
        <v>4</v>
      </c>
      <c r="D10" s="9">
        <v>210217</v>
      </c>
      <c r="E10" s="9" t="s">
        <v>207</v>
      </c>
      <c r="F10" s="10"/>
      <c r="G10" s="12" t="s">
        <v>133</v>
      </c>
      <c r="H10" s="12" t="s">
        <v>139</v>
      </c>
      <c r="I10" s="18"/>
      <c r="J10" s="9">
        <v>230207</v>
      </c>
      <c r="K10" s="9" t="s">
        <v>67</v>
      </c>
    </row>
    <row r="11" spans="1:11">
      <c r="A11" s="9">
        <v>200208</v>
      </c>
      <c r="B11" s="9" t="s">
        <v>61</v>
      </c>
      <c r="C11" s="9">
        <v>5</v>
      </c>
      <c r="D11" s="9">
        <v>210218</v>
      </c>
      <c r="E11" s="9" t="s">
        <v>207</v>
      </c>
      <c r="F11" s="9"/>
      <c r="G11" s="12" t="s">
        <v>136</v>
      </c>
      <c r="H11" s="12" t="s">
        <v>210</v>
      </c>
      <c r="I11" s="18"/>
      <c r="J11" s="9">
        <v>230208</v>
      </c>
      <c r="K11" s="9" t="s">
        <v>122</v>
      </c>
    </row>
    <row r="12" spans="1:11">
      <c r="A12" s="9">
        <v>200209</v>
      </c>
      <c r="B12" s="9" t="s">
        <v>211</v>
      </c>
      <c r="C12" s="9">
        <v>2</v>
      </c>
      <c r="D12" s="9">
        <v>210219</v>
      </c>
      <c r="E12" s="9" t="s">
        <v>207</v>
      </c>
      <c r="F12" s="9"/>
      <c r="G12" s="12" t="s">
        <v>195</v>
      </c>
      <c r="H12" s="12" t="s">
        <v>184</v>
      </c>
      <c r="I12" s="18"/>
      <c r="J12" s="9">
        <v>230209</v>
      </c>
      <c r="K12" s="9" t="s">
        <v>122</v>
      </c>
    </row>
    <row r="13" spans="1:11">
      <c r="A13" s="9">
        <v>200211</v>
      </c>
      <c r="B13" s="9" t="s">
        <v>206</v>
      </c>
      <c r="C13" s="9">
        <v>2</v>
      </c>
      <c r="D13" s="9">
        <v>210228</v>
      </c>
      <c r="E13" s="9" t="s">
        <v>19</v>
      </c>
      <c r="F13" s="9"/>
      <c r="G13" s="12" t="s">
        <v>199</v>
      </c>
      <c r="H13" s="12" t="s">
        <v>184</v>
      </c>
      <c r="I13" s="18"/>
      <c r="J13" s="9">
        <v>230210</v>
      </c>
      <c r="K13" s="9" t="s">
        <v>44</v>
      </c>
    </row>
    <row r="14" spans="1:11">
      <c r="A14" s="9">
        <v>200212</v>
      </c>
      <c r="B14" s="9" t="s">
        <v>206</v>
      </c>
      <c r="C14" s="9"/>
      <c r="D14" s="9">
        <v>210231</v>
      </c>
      <c r="E14" s="9" t="s">
        <v>19</v>
      </c>
      <c r="F14" s="9"/>
      <c r="G14" s="13"/>
      <c r="H14" s="13"/>
      <c r="I14" s="18"/>
      <c r="J14" s="9">
        <v>230211</v>
      </c>
      <c r="K14" s="9" t="s">
        <v>95</v>
      </c>
    </row>
    <row r="15" spans="1:11">
      <c r="A15" s="9">
        <v>200213</v>
      </c>
      <c r="B15" s="9" t="s">
        <v>212</v>
      </c>
      <c r="C15" s="9">
        <v>1</v>
      </c>
      <c r="D15" s="9">
        <v>210229</v>
      </c>
      <c r="E15" s="9" t="s">
        <v>19</v>
      </c>
      <c r="F15" s="9"/>
      <c r="G15" s="13"/>
      <c r="H15" s="13"/>
      <c r="I15" s="18"/>
      <c r="J15" s="9">
        <v>230212</v>
      </c>
      <c r="K15" s="9" t="s">
        <v>95</v>
      </c>
    </row>
    <row r="16" spans="1:11">
      <c r="A16" s="9">
        <v>200214</v>
      </c>
      <c r="B16" s="9" t="s">
        <v>212</v>
      </c>
      <c r="C16" s="9">
        <v>2</v>
      </c>
      <c r="D16" s="9">
        <v>210230</v>
      </c>
      <c r="E16" s="9" t="s">
        <v>19</v>
      </c>
      <c r="F16" s="9"/>
      <c r="G16" s="13"/>
      <c r="H16" s="13"/>
      <c r="I16" s="18"/>
      <c r="J16" s="9">
        <v>230213</v>
      </c>
      <c r="K16" s="9" t="s">
        <v>82</v>
      </c>
    </row>
    <row r="17" spans="1:11">
      <c r="A17" s="9">
        <v>200215</v>
      </c>
      <c r="B17" s="9" t="s">
        <v>212</v>
      </c>
      <c r="C17" s="9">
        <v>3</v>
      </c>
      <c r="D17" s="9">
        <v>210222</v>
      </c>
      <c r="E17" s="9" t="s">
        <v>124</v>
      </c>
      <c r="F17" s="10"/>
      <c r="G17" s="9" t="s">
        <v>128</v>
      </c>
      <c r="H17" s="9" t="s">
        <v>210</v>
      </c>
      <c r="I17" s="18"/>
      <c r="J17" s="9">
        <v>230214</v>
      </c>
      <c r="K17" s="9" t="s">
        <v>51</v>
      </c>
    </row>
    <row r="18" spans="1:11">
      <c r="A18" s="9">
        <v>200216</v>
      </c>
      <c r="B18" s="9" t="s">
        <v>212</v>
      </c>
      <c r="C18" s="9">
        <v>2</v>
      </c>
      <c r="D18" s="9">
        <v>210223</v>
      </c>
      <c r="E18" s="9" t="s">
        <v>124</v>
      </c>
      <c r="F18" s="10"/>
      <c r="G18" s="9" t="s">
        <v>187</v>
      </c>
      <c r="H18" s="9" t="s">
        <v>208</v>
      </c>
      <c r="I18" s="18"/>
      <c r="J18" s="9">
        <v>230215</v>
      </c>
      <c r="K18" s="9" t="s">
        <v>82</v>
      </c>
    </row>
    <row r="19" spans="1:11">
      <c r="A19" s="9">
        <v>200217</v>
      </c>
      <c r="B19" s="9" t="s">
        <v>212</v>
      </c>
      <c r="C19" s="9"/>
      <c r="D19" s="9">
        <v>210214</v>
      </c>
      <c r="E19" s="9" t="s">
        <v>124</v>
      </c>
      <c r="F19" s="9"/>
      <c r="G19" s="9" t="s">
        <v>191</v>
      </c>
      <c r="H19" s="9" t="s">
        <v>208</v>
      </c>
      <c r="I19" s="18" t="s">
        <v>213</v>
      </c>
      <c r="J19" s="9">
        <v>230216</v>
      </c>
      <c r="K19" s="9" t="s">
        <v>82</v>
      </c>
    </row>
    <row r="20" spans="1:11">
      <c r="A20" s="9">
        <v>200218</v>
      </c>
      <c r="B20" s="9" t="s">
        <v>212</v>
      </c>
      <c r="C20" s="9">
        <v>2</v>
      </c>
      <c r="D20" s="9">
        <v>210215</v>
      </c>
      <c r="E20" s="9" t="s">
        <v>124</v>
      </c>
      <c r="F20" s="9"/>
      <c r="G20" s="12" t="s">
        <v>65</v>
      </c>
      <c r="H20" s="12" t="s">
        <v>76</v>
      </c>
      <c r="I20" s="18"/>
      <c r="J20" s="9">
        <v>230217</v>
      </c>
      <c r="K20" s="9" t="s">
        <v>82</v>
      </c>
    </row>
    <row r="21" spans="1:11">
      <c r="A21" s="9">
        <v>200219</v>
      </c>
      <c r="B21" s="9" t="s">
        <v>111</v>
      </c>
      <c r="C21" s="9"/>
      <c r="D21" s="9">
        <v>210224</v>
      </c>
      <c r="E21" s="9" t="s">
        <v>214</v>
      </c>
      <c r="F21" s="10"/>
      <c r="G21" s="12" t="s">
        <v>71</v>
      </c>
      <c r="H21" s="12" t="s">
        <v>76</v>
      </c>
      <c r="I21" s="18"/>
      <c r="J21" s="9">
        <v>230218</v>
      </c>
      <c r="K21" s="9" t="s">
        <v>82</v>
      </c>
    </row>
    <row r="22" spans="1:11">
      <c r="A22" s="9">
        <v>200220</v>
      </c>
      <c r="B22" s="9" t="s">
        <v>215</v>
      </c>
      <c r="C22" s="9">
        <v>3</v>
      </c>
      <c r="D22" s="9">
        <v>210232</v>
      </c>
      <c r="E22" s="9" t="s">
        <v>19</v>
      </c>
      <c r="F22" s="10"/>
      <c r="G22" s="12" t="s">
        <v>31</v>
      </c>
      <c r="H22" s="12" t="s">
        <v>184</v>
      </c>
      <c r="I22" s="18"/>
      <c r="J22" s="9">
        <v>230219</v>
      </c>
      <c r="K22" s="9" t="s">
        <v>95</v>
      </c>
    </row>
    <row r="23" spans="1:11">
      <c r="A23" s="9">
        <v>200221</v>
      </c>
      <c r="B23" s="9" t="s">
        <v>211</v>
      </c>
      <c r="C23" s="9">
        <v>1</v>
      </c>
      <c r="D23" s="9">
        <v>210220</v>
      </c>
      <c r="E23" s="9" t="s">
        <v>207</v>
      </c>
      <c r="F23" s="9"/>
      <c r="G23" s="12" t="s">
        <v>36</v>
      </c>
      <c r="H23" s="12" t="s">
        <v>184</v>
      </c>
      <c r="I23" s="18"/>
      <c r="J23" s="9">
        <v>230220</v>
      </c>
      <c r="K23" s="9" t="s">
        <v>51</v>
      </c>
    </row>
    <row r="24" spans="1:11">
      <c r="A24" s="9">
        <v>200222</v>
      </c>
      <c r="B24" s="9" t="s">
        <v>156</v>
      </c>
      <c r="C24" s="9">
        <v>4</v>
      </c>
      <c r="D24" s="9">
        <v>210216</v>
      </c>
      <c r="E24" s="9" t="s">
        <v>124</v>
      </c>
      <c r="F24" s="9"/>
      <c r="G24" s="9" t="s">
        <v>175</v>
      </c>
      <c r="H24" s="9" t="s">
        <v>76</v>
      </c>
      <c r="I24" s="18"/>
      <c r="J24" s="9">
        <v>230221</v>
      </c>
      <c r="K24" s="9" t="s">
        <v>51</v>
      </c>
    </row>
    <row r="25" spans="1:11">
      <c r="A25" s="9">
        <v>200223</v>
      </c>
      <c r="B25" s="9" t="s">
        <v>156</v>
      </c>
      <c r="C25" s="9">
        <v>8</v>
      </c>
      <c r="D25" s="9">
        <v>210211</v>
      </c>
      <c r="E25" s="9" t="s">
        <v>215</v>
      </c>
      <c r="F25" s="9"/>
      <c r="G25" s="9" t="s">
        <v>180</v>
      </c>
      <c r="H25" s="9" t="s">
        <v>76</v>
      </c>
      <c r="I25" s="18"/>
      <c r="J25" s="9">
        <v>230222</v>
      </c>
      <c r="K25" s="9" t="s">
        <v>51</v>
      </c>
    </row>
    <row r="26" spans="1:11">
      <c r="A26" s="9">
        <v>200224</v>
      </c>
      <c r="B26" s="9" t="s">
        <v>156</v>
      </c>
      <c r="C26" s="9">
        <v>4</v>
      </c>
      <c r="D26" s="9">
        <v>210212</v>
      </c>
      <c r="E26" s="9" t="s">
        <v>215</v>
      </c>
      <c r="F26" s="9"/>
      <c r="G26" s="13"/>
      <c r="H26" s="13"/>
      <c r="I26" s="18"/>
      <c r="J26" s="9">
        <v>230223</v>
      </c>
      <c r="K26" s="9" t="s">
        <v>33</v>
      </c>
    </row>
    <row r="27" spans="1:11">
      <c r="A27" s="9">
        <v>200225</v>
      </c>
      <c r="B27" s="9" t="s">
        <v>156</v>
      </c>
      <c r="C27" s="9">
        <v>3</v>
      </c>
      <c r="D27" s="9">
        <v>210213</v>
      </c>
      <c r="E27" s="9" t="s">
        <v>215</v>
      </c>
      <c r="F27" s="9"/>
      <c r="G27" s="11"/>
      <c r="H27" s="11"/>
      <c r="I27" s="18"/>
      <c r="J27" s="9">
        <v>230224</v>
      </c>
      <c r="K27" s="9" t="s">
        <v>33</v>
      </c>
    </row>
    <row r="28" spans="1:11">
      <c r="A28" s="9">
        <v>200227</v>
      </c>
      <c r="B28" s="9" t="s">
        <v>111</v>
      </c>
      <c r="C28" s="9">
        <v>3</v>
      </c>
      <c r="D28" s="9">
        <v>210205</v>
      </c>
      <c r="E28" s="9" t="s">
        <v>171</v>
      </c>
      <c r="F28" s="9"/>
      <c r="G28" s="11"/>
      <c r="H28" s="11"/>
      <c r="I28" s="18"/>
      <c r="J28" s="9">
        <v>230225</v>
      </c>
      <c r="K28" s="9" t="s">
        <v>95</v>
      </c>
    </row>
    <row r="29" spans="1:11">
      <c r="A29" s="9">
        <v>200228</v>
      </c>
      <c r="B29" s="9" t="s">
        <v>111</v>
      </c>
      <c r="C29" s="9">
        <v>5</v>
      </c>
      <c r="D29" s="9">
        <v>210210</v>
      </c>
      <c r="E29" s="9" t="s">
        <v>171</v>
      </c>
      <c r="F29" s="10"/>
      <c r="G29" s="11"/>
      <c r="H29" s="11"/>
      <c r="I29" s="18"/>
      <c r="J29" s="9">
        <v>230226</v>
      </c>
      <c r="K29" s="9" t="s">
        <v>95</v>
      </c>
    </row>
    <row r="30" spans="1:11">
      <c r="A30" s="9">
        <v>200229</v>
      </c>
      <c r="B30" s="9" t="s">
        <v>111</v>
      </c>
      <c r="C30" s="9">
        <v>2</v>
      </c>
      <c r="D30" s="9">
        <v>210203</v>
      </c>
      <c r="E30" s="9" t="s">
        <v>171</v>
      </c>
      <c r="F30" s="10"/>
      <c r="G30" s="11"/>
      <c r="H30" s="11"/>
      <c r="I30" s="18"/>
      <c r="J30" s="9">
        <v>230227</v>
      </c>
      <c r="K30" s="9" t="s">
        <v>67</v>
      </c>
    </row>
    <row r="31" spans="1:11">
      <c r="A31" s="9">
        <v>200230</v>
      </c>
      <c r="B31" s="9" t="s">
        <v>111</v>
      </c>
      <c r="C31" s="9">
        <v>2</v>
      </c>
      <c r="D31" s="9">
        <v>210204</v>
      </c>
      <c r="E31" s="9" t="s">
        <v>171</v>
      </c>
      <c r="F31" s="9"/>
      <c r="G31" s="12" t="s">
        <v>143</v>
      </c>
      <c r="H31" s="12" t="s">
        <v>139</v>
      </c>
      <c r="I31" s="18"/>
      <c r="J31" s="9">
        <v>230228</v>
      </c>
      <c r="K31" s="9" t="s">
        <v>51</v>
      </c>
    </row>
    <row r="32" spans="1:11">
      <c r="A32" s="9">
        <v>200231</v>
      </c>
      <c r="B32" s="9" t="s">
        <v>111</v>
      </c>
      <c r="C32" s="9">
        <v>3</v>
      </c>
      <c r="D32" s="9">
        <v>210201</v>
      </c>
      <c r="E32" s="9" t="s">
        <v>171</v>
      </c>
      <c r="F32" s="10"/>
      <c r="G32" s="12" t="s">
        <v>148</v>
      </c>
      <c r="H32" s="12" t="s">
        <v>139</v>
      </c>
      <c r="I32" s="18"/>
      <c r="J32" s="9">
        <v>230229</v>
      </c>
      <c r="K32" s="9" t="s">
        <v>101</v>
      </c>
    </row>
    <row r="33" spans="1:11">
      <c r="A33" s="9">
        <v>200232</v>
      </c>
      <c r="B33" s="9" t="s">
        <v>111</v>
      </c>
      <c r="C33" s="9">
        <v>4</v>
      </c>
      <c r="D33" s="9">
        <v>210202</v>
      </c>
      <c r="E33" s="9" t="s">
        <v>171</v>
      </c>
      <c r="F33" s="9"/>
      <c r="G33" s="12" t="s">
        <v>153</v>
      </c>
      <c r="H33" s="12" t="s">
        <v>139</v>
      </c>
      <c r="I33" s="18"/>
      <c r="J33" s="9">
        <v>230230</v>
      </c>
      <c r="K33" s="9" t="s">
        <v>101</v>
      </c>
    </row>
    <row r="34" spans="1:11">
      <c r="A34" s="1" t="s">
        <v>216</v>
      </c>
      <c r="D34" s="9">
        <v>210225</v>
      </c>
      <c r="E34" s="9" t="s">
        <v>214</v>
      </c>
      <c r="F34" s="10"/>
      <c r="G34" s="13"/>
      <c r="H34" s="13"/>
      <c r="I34" s="18"/>
      <c r="J34" s="9">
        <v>230231</v>
      </c>
      <c r="K34" s="9" t="s">
        <v>101</v>
      </c>
    </row>
    <row r="35" spans="4:11">
      <c r="D35" s="9">
        <v>210226</v>
      </c>
      <c r="E35" s="9" t="s">
        <v>214</v>
      </c>
      <c r="F35" s="9"/>
      <c r="G35" s="13"/>
      <c r="H35" s="13"/>
      <c r="I35" s="18"/>
      <c r="J35" s="9">
        <v>230232</v>
      </c>
      <c r="K35" s="9" t="s">
        <v>101</v>
      </c>
    </row>
    <row r="36" spans="1:11">
      <c r="A36" s="14"/>
      <c r="B36" s="14"/>
      <c r="C36" s="14"/>
      <c r="D36" s="9">
        <v>210233</v>
      </c>
      <c r="E36" s="9" t="s">
        <v>214</v>
      </c>
      <c r="F36" s="10"/>
      <c r="G36" s="13"/>
      <c r="H36" s="13"/>
      <c r="I36" s="18"/>
      <c r="J36" s="9">
        <v>230233</v>
      </c>
      <c r="K36" s="9" t="s">
        <v>101</v>
      </c>
    </row>
    <row r="37" spans="1:8">
      <c r="A37" s="14"/>
      <c r="B37" s="14"/>
      <c r="C37" s="14"/>
      <c r="D37" s="9">
        <v>210234</v>
      </c>
      <c r="E37" s="9" t="s">
        <v>214</v>
      </c>
      <c r="F37" s="10"/>
      <c r="G37" s="15"/>
      <c r="H37" s="15"/>
    </row>
    <row r="38" spans="7:8">
      <c r="G38" s="9" t="s">
        <v>80</v>
      </c>
      <c r="H38" s="9" t="s">
        <v>210</v>
      </c>
    </row>
    <row r="39" spans="7:8">
      <c r="G39" s="9" t="s">
        <v>86</v>
      </c>
      <c r="H39" s="9" t="s">
        <v>210</v>
      </c>
    </row>
    <row r="40" spans="7:8">
      <c r="G40" s="9" t="s">
        <v>91</v>
      </c>
      <c r="H40" s="9" t="s">
        <v>210</v>
      </c>
    </row>
    <row r="41" spans="7:8">
      <c r="G41" s="16"/>
      <c r="H41" s="16"/>
    </row>
    <row r="42" spans="7:8">
      <c r="G42" s="12" t="s">
        <v>99</v>
      </c>
      <c r="H42" s="12" t="s">
        <v>40</v>
      </c>
    </row>
    <row r="43" spans="7:8">
      <c r="G43" s="12" t="s">
        <v>105</v>
      </c>
      <c r="H43" s="12" t="s">
        <v>40</v>
      </c>
    </row>
    <row r="44" spans="7:8">
      <c r="G44" s="11"/>
      <c r="H44" s="11"/>
    </row>
    <row r="45" spans="7:8">
      <c r="G45" s="11"/>
      <c r="H45" s="11"/>
    </row>
    <row r="46" spans="7:8">
      <c r="G46" s="9" t="s">
        <v>160</v>
      </c>
      <c r="H46" s="9" t="s">
        <v>40</v>
      </c>
    </row>
    <row r="47" spans="7:8">
      <c r="G47" s="9" t="s">
        <v>165</v>
      </c>
      <c r="H47" s="9" t="s">
        <v>40</v>
      </c>
    </row>
    <row r="48" spans="7:8">
      <c r="G48" s="9" t="s">
        <v>168</v>
      </c>
      <c r="H48" s="9" t="s">
        <v>40</v>
      </c>
    </row>
    <row r="49" spans="7:8">
      <c r="G49" s="12" t="s">
        <v>115</v>
      </c>
      <c r="H49" s="12" t="s">
        <v>184</v>
      </c>
    </row>
    <row r="50" spans="7:8">
      <c r="G50" s="12" t="s">
        <v>120</v>
      </c>
      <c r="H50" s="12" t="s">
        <v>139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Guoxingh</dc:creator>
  <cp:lastModifiedBy>靳哥哥</cp:lastModifiedBy>
  <dcterms:created xsi:type="dcterms:W3CDTF">2023-02-12T12:27:00Z</dcterms:created>
  <dcterms:modified xsi:type="dcterms:W3CDTF">2024-04-16T14:45:22Z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F536797F937245079D2A2F291A0D4626_13</vt:lpwstr>
  </property>
  <property fmtid="{D5CDD505-2E9C-101B-9397-08002B2CF9AE}" pid="3" name="KSOProductBuildVer">
    <vt:lpwstr>2052-12.1.0.16388</vt:lpwstr>
  </property>
</Properties>
</file>