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23aa26ccf660db4/桌面/"/>
    </mc:Choice>
  </mc:AlternateContent>
  <xr:revisionPtr revIDLastSave="26" documentId="13_ncr:1_{0AD24A08-2086-47EA-AC0E-1B24AD5E2E45}" xr6:coauthVersionLast="47" xr6:coauthVersionMax="47" xr10:uidLastSave="{CCF2E64B-7FE3-4F5D-B6AF-836ADD498276}"/>
  <bookViews>
    <workbookView xWindow="-98" yWindow="-98" windowWidth="19396" windowHeight="11596" xr2:uid="{00000000-000D-0000-FFFF-FFFF00000000}"/>
  </bookViews>
  <sheets>
    <sheet name="辅导员名单" sheetId="8" r:id="rId1"/>
    <sheet name="18级" sheetId="4" r:id="rId2"/>
    <sheet name="19级" sheetId="5" r:id="rId3"/>
    <sheet name="20级" sheetId="6" r:id="rId4"/>
    <sheet name="21级" sheetId="7" r:id="rId5"/>
  </sheets>
  <calcPr calcId="191029"/>
</workbook>
</file>

<file path=xl/calcChain.xml><?xml version="1.0" encoding="utf-8"?>
<calcChain xmlns="http://schemas.openxmlformats.org/spreadsheetml/2006/main">
  <c r="D35" i="7" l="1"/>
  <c r="D34" i="7"/>
  <c r="D33" i="7"/>
  <c r="D32" i="7"/>
  <c r="D31" i="7"/>
  <c r="U34" i="8" s="1"/>
  <c r="D30" i="7"/>
  <c r="D29" i="7"/>
  <c r="D28" i="7"/>
  <c r="U31" i="8" s="1"/>
  <c r="D27" i="7"/>
  <c r="D26" i="7"/>
  <c r="D25" i="7"/>
  <c r="D24" i="7"/>
  <c r="U20" i="8" s="1"/>
  <c r="D23" i="7"/>
  <c r="D22" i="7"/>
  <c r="D21" i="7"/>
  <c r="U24" i="8" s="1"/>
  <c r="D20" i="7"/>
  <c r="U23" i="8" s="1"/>
  <c r="D19" i="7"/>
  <c r="D18" i="7"/>
  <c r="U21" i="8" s="1"/>
  <c r="D17" i="7"/>
  <c r="D16" i="7"/>
  <c r="D15" i="7"/>
  <c r="D14" i="7"/>
  <c r="U15" i="8" s="1"/>
  <c r="D13" i="7"/>
  <c r="U14" i="8" s="1"/>
  <c r="D12" i="7"/>
  <c r="U13" i="8" s="1"/>
  <c r="D11" i="7"/>
  <c r="U8" i="8" s="1"/>
  <c r="D10" i="7"/>
  <c r="D9" i="7"/>
  <c r="U11" i="8" s="1"/>
  <c r="D8" i="7"/>
  <c r="D7" i="7"/>
  <c r="D6" i="7"/>
  <c r="U7" i="8" s="1"/>
  <c r="D5" i="7"/>
  <c r="U6" i="8" s="1"/>
  <c r="D4" i="7"/>
  <c r="D3" i="7"/>
  <c r="D2" i="7"/>
  <c r="D34" i="6"/>
  <c r="D33" i="6"/>
  <c r="D32" i="6"/>
  <c r="D31" i="6"/>
  <c r="D30" i="6"/>
  <c r="O26" i="8" s="1"/>
  <c r="D29" i="6"/>
  <c r="D28" i="6"/>
  <c r="D27" i="6"/>
  <c r="E27" i="6" s="1"/>
  <c r="D26" i="6"/>
  <c r="E26" i="6" s="1"/>
  <c r="D25" i="6"/>
  <c r="E25" i="6" s="1"/>
  <c r="D24" i="6"/>
  <c r="E24" i="6" s="1"/>
  <c r="D23" i="6"/>
  <c r="E23" i="6" s="1"/>
  <c r="D22" i="6"/>
  <c r="O31" i="8" s="1"/>
  <c r="D21" i="6"/>
  <c r="O30" i="8" s="1"/>
  <c r="P30" i="8" s="1"/>
  <c r="D20" i="6"/>
  <c r="D19" i="6"/>
  <c r="D18" i="6"/>
  <c r="D17" i="6"/>
  <c r="D16" i="6"/>
  <c r="D15" i="6"/>
  <c r="D14" i="6"/>
  <c r="D13" i="6"/>
  <c r="O6" i="8" s="1"/>
  <c r="E12" i="6"/>
  <c r="D12" i="6"/>
  <c r="D11" i="6"/>
  <c r="E11" i="6" s="1"/>
  <c r="D10" i="6"/>
  <c r="E10" i="6" s="1"/>
  <c r="D9" i="6"/>
  <c r="E9" i="6" s="1"/>
  <c r="D8" i="6"/>
  <c r="O11" i="8" s="1"/>
  <c r="D7" i="6"/>
  <c r="E7" i="6" s="1"/>
  <c r="D6" i="6"/>
  <c r="O9" i="8" s="1"/>
  <c r="D5" i="6"/>
  <c r="O8" i="8" s="1"/>
  <c r="D4" i="6"/>
  <c r="D3" i="6"/>
  <c r="D2" i="6"/>
  <c r="D32" i="5"/>
  <c r="I28" i="8" s="1"/>
  <c r="D31" i="5"/>
  <c r="I27" i="8" s="1"/>
  <c r="D30" i="5"/>
  <c r="E30" i="5" s="1"/>
  <c r="D29" i="5"/>
  <c r="E29" i="5" s="1"/>
  <c r="D28" i="5"/>
  <c r="I33" i="8" s="1"/>
  <c r="E27" i="5"/>
  <c r="D27" i="5"/>
  <c r="D26" i="5"/>
  <c r="E26" i="5" s="1"/>
  <c r="D25" i="5"/>
  <c r="E25" i="5" s="1"/>
  <c r="D24" i="5"/>
  <c r="E24" i="5" s="1"/>
  <c r="D23" i="5"/>
  <c r="E23" i="5" s="1"/>
  <c r="D22" i="5"/>
  <c r="E22" i="5" s="1"/>
  <c r="D21" i="5"/>
  <c r="I24" i="8" s="1"/>
  <c r="D20" i="5"/>
  <c r="I16" i="8" s="1"/>
  <c r="E19" i="5"/>
  <c r="D19" i="5"/>
  <c r="D18" i="5"/>
  <c r="E18" i="5" s="1"/>
  <c r="D17" i="5"/>
  <c r="E17" i="5" s="1"/>
  <c r="D16" i="5"/>
  <c r="E16" i="5" s="1"/>
  <c r="D15" i="5"/>
  <c r="I21" i="8" s="1"/>
  <c r="D14" i="5"/>
  <c r="E14" i="5" s="1"/>
  <c r="D13" i="5"/>
  <c r="E13" i="5" s="1"/>
  <c r="D12" i="5"/>
  <c r="I14" i="8" s="1"/>
  <c r="E11" i="5"/>
  <c r="D11" i="5"/>
  <c r="D10" i="5"/>
  <c r="E10" i="5" s="1"/>
  <c r="D9" i="5"/>
  <c r="E9" i="5" s="1"/>
  <c r="D8" i="5"/>
  <c r="E8" i="5" s="1"/>
  <c r="D7" i="5"/>
  <c r="I8" i="8" s="1"/>
  <c r="D6" i="5"/>
  <c r="E6" i="5" s="1"/>
  <c r="D5" i="5"/>
  <c r="I6" i="8" s="1"/>
  <c r="D4" i="5"/>
  <c r="E4" i="5" s="1"/>
  <c r="E3" i="5"/>
  <c r="D3" i="5"/>
  <c r="D2" i="5"/>
  <c r="E2" i="5" s="1"/>
  <c r="D32" i="4"/>
  <c r="E32" i="4" s="1"/>
  <c r="D31" i="4"/>
  <c r="E31" i="4" s="1"/>
  <c r="D30" i="4"/>
  <c r="E30" i="4" s="1"/>
  <c r="D29" i="4"/>
  <c r="E29" i="4" s="1"/>
  <c r="D28" i="4"/>
  <c r="E28" i="4" s="1"/>
  <c r="D27" i="4"/>
  <c r="C31" i="8" s="1"/>
  <c r="E26" i="4"/>
  <c r="D26" i="4"/>
  <c r="D25" i="4"/>
  <c r="E25" i="4" s="1"/>
  <c r="D24" i="4"/>
  <c r="E24" i="4" s="1"/>
  <c r="D23" i="4"/>
  <c r="E23" i="4" s="1"/>
  <c r="D22" i="4"/>
  <c r="E22" i="4" s="1"/>
  <c r="D21" i="4"/>
  <c r="E21" i="4" s="1"/>
  <c r="D20" i="4"/>
  <c r="C24" i="8" s="1"/>
  <c r="D19" i="4"/>
  <c r="C23" i="8" s="1"/>
  <c r="E18" i="4"/>
  <c r="D18" i="4"/>
  <c r="D17" i="4"/>
  <c r="E17" i="4" s="1"/>
  <c r="D16" i="4"/>
  <c r="E16" i="4" s="1"/>
  <c r="D15" i="4"/>
  <c r="E15" i="4" s="1"/>
  <c r="D14" i="4"/>
  <c r="C18" i="8" s="1"/>
  <c r="D13" i="4"/>
  <c r="E13" i="4" s="1"/>
  <c r="D12" i="4"/>
  <c r="E12" i="4" s="1"/>
  <c r="D11" i="4"/>
  <c r="C15" i="8" s="1"/>
  <c r="E10" i="4"/>
  <c r="D10" i="4"/>
  <c r="D9" i="4"/>
  <c r="E9" i="4" s="1"/>
  <c r="D8" i="4"/>
  <c r="C12" i="8" s="1"/>
  <c r="D7" i="4"/>
  <c r="E7" i="4" s="1"/>
  <c r="D6" i="4"/>
  <c r="C7" i="8" s="1"/>
  <c r="D5" i="4"/>
  <c r="E5" i="4" s="1"/>
  <c r="D4" i="4"/>
  <c r="C5" i="8" s="1"/>
  <c r="D3" i="4"/>
  <c r="C4" i="8" s="1"/>
  <c r="E2" i="4"/>
  <c r="D2" i="4"/>
  <c r="U36" i="8"/>
  <c r="U35" i="8"/>
  <c r="U33" i="8"/>
  <c r="C33" i="8"/>
  <c r="O32" i="8"/>
  <c r="C32" i="8"/>
  <c r="I31" i="8"/>
  <c r="U30" i="8"/>
  <c r="I30" i="8"/>
  <c r="C30" i="8"/>
  <c r="C29" i="8"/>
  <c r="U28" i="8"/>
  <c r="O28" i="8"/>
  <c r="C28" i="8"/>
  <c r="O27" i="8"/>
  <c r="C27" i="8"/>
  <c r="U26" i="8"/>
  <c r="I26" i="8"/>
  <c r="U25" i="8"/>
  <c r="I25" i="8"/>
  <c r="C25" i="8"/>
  <c r="O24" i="8"/>
  <c r="O23" i="8"/>
  <c r="I23" i="8"/>
  <c r="U22" i="8"/>
  <c r="O22" i="8"/>
  <c r="I22" i="8"/>
  <c r="C22" i="8"/>
  <c r="O21" i="8"/>
  <c r="I20" i="8"/>
  <c r="C20" i="8"/>
  <c r="U19" i="8"/>
  <c r="C19" i="8"/>
  <c r="U18" i="8"/>
  <c r="O18" i="8"/>
  <c r="I18" i="8"/>
  <c r="U17" i="8"/>
  <c r="O17" i="8"/>
  <c r="I17" i="8"/>
  <c r="C17" i="8"/>
  <c r="U16" i="8"/>
  <c r="O15" i="8"/>
  <c r="I15" i="8"/>
  <c r="C14" i="8"/>
  <c r="O13" i="8"/>
  <c r="I13" i="8"/>
  <c r="U12" i="8"/>
  <c r="O12" i="8"/>
  <c r="I12" i="8"/>
  <c r="C11" i="8"/>
  <c r="O10" i="8"/>
  <c r="I10" i="8"/>
  <c r="C10" i="8"/>
  <c r="I9" i="8"/>
  <c r="C9" i="8"/>
  <c r="C8" i="8"/>
  <c r="O7" i="8"/>
  <c r="I7" i="8"/>
  <c r="C6" i="8"/>
  <c r="O5" i="8"/>
  <c r="I5" i="8"/>
  <c r="U4" i="8"/>
  <c r="O4" i="8"/>
  <c r="I4" i="8"/>
  <c r="U3" i="8"/>
  <c r="O3" i="8"/>
  <c r="C3" i="8"/>
  <c r="E33" i="6" l="1"/>
  <c r="E34" i="6"/>
  <c r="E4" i="6"/>
  <c r="E19" i="6"/>
  <c r="E14" i="6"/>
  <c r="E28" i="6"/>
  <c r="E15" i="6"/>
  <c r="E29" i="6"/>
  <c r="E2" i="6"/>
  <c r="E16" i="6"/>
  <c r="E3" i="6"/>
  <c r="E17" i="6"/>
  <c r="E31" i="6"/>
  <c r="E18" i="6"/>
  <c r="E32" i="6"/>
  <c r="P7" i="8"/>
  <c r="E20" i="6"/>
  <c r="V16" i="8"/>
  <c r="V13" i="8"/>
  <c r="E11" i="7"/>
  <c r="E25" i="7"/>
  <c r="E26" i="7"/>
  <c r="E8" i="7"/>
  <c r="E22" i="7"/>
  <c r="E9" i="7"/>
  <c r="E23" i="7"/>
  <c r="E29" i="7"/>
  <c r="E2" i="7"/>
  <c r="E4" i="7"/>
  <c r="E10" i="7"/>
  <c r="E24" i="7"/>
  <c r="V21" i="8"/>
  <c r="E32" i="7"/>
  <c r="E28" i="7"/>
  <c r="E33" i="7"/>
  <c r="E5" i="7"/>
  <c r="E19" i="7"/>
  <c r="E34" i="7"/>
  <c r="E14" i="7"/>
  <c r="E30" i="7"/>
  <c r="E17" i="7"/>
  <c r="E6" i="7"/>
  <c r="E27" i="7"/>
  <c r="E15" i="7"/>
  <c r="E16" i="7"/>
  <c r="E3" i="7"/>
  <c r="E7" i="7"/>
  <c r="E35" i="7"/>
  <c r="D3" i="8"/>
  <c r="P3" i="8"/>
  <c r="D6" i="8"/>
  <c r="J13" i="8"/>
  <c r="J24" i="8"/>
  <c r="D18" i="8"/>
  <c r="D28" i="8"/>
  <c r="U5" i="8"/>
  <c r="V3" i="8" s="1"/>
  <c r="O25" i="8"/>
  <c r="P23" i="8" s="1"/>
  <c r="E11" i="4"/>
  <c r="E19" i="4"/>
  <c r="E20" i="5"/>
  <c r="E5" i="6"/>
  <c r="E13" i="6"/>
  <c r="E12" i="7"/>
  <c r="I29" i="8"/>
  <c r="C16" i="8"/>
  <c r="D15" i="8" s="1"/>
  <c r="E20" i="4"/>
  <c r="E5" i="5"/>
  <c r="E21" i="5"/>
  <c r="E6" i="6"/>
  <c r="E22" i="6"/>
  <c r="E21" i="7"/>
  <c r="I3" i="8"/>
  <c r="J3" i="8" s="1"/>
  <c r="U9" i="8"/>
  <c r="O29" i="8"/>
  <c r="U32" i="8"/>
  <c r="V31" i="8" s="1"/>
  <c r="E3" i="4"/>
  <c r="E27" i="4"/>
  <c r="E12" i="5"/>
  <c r="E28" i="5"/>
  <c r="E21" i="6"/>
  <c r="E20" i="7"/>
  <c r="I32" i="8"/>
  <c r="C13" i="8"/>
  <c r="D12" i="8" s="1"/>
  <c r="I19" i="8"/>
  <c r="J19" i="8" s="1"/>
  <c r="C26" i="8"/>
  <c r="D23" i="8" s="1"/>
  <c r="E4" i="4"/>
  <c r="E30" i="6"/>
  <c r="E13" i="7"/>
  <c r="O16" i="8"/>
  <c r="O19" i="8"/>
  <c r="P17" i="8" s="1"/>
  <c r="U29" i="8"/>
  <c r="O33" i="8"/>
  <c r="E6" i="4"/>
  <c r="E14" i="4"/>
  <c r="E7" i="5"/>
  <c r="E15" i="5"/>
  <c r="E31" i="5"/>
  <c r="E8" i="6"/>
  <c r="E31" i="7"/>
  <c r="U10" i="8"/>
  <c r="O20" i="8"/>
  <c r="O34" i="8"/>
  <c r="E32" i="5"/>
  <c r="I11" i="8"/>
  <c r="J9" i="8" s="1"/>
  <c r="O14" i="8"/>
  <c r="P14" i="8" s="1"/>
  <c r="C21" i="8"/>
  <c r="U27" i="8"/>
  <c r="O35" i="8"/>
  <c r="E8" i="4"/>
  <c r="E18" i="7"/>
  <c r="P31" i="8" l="1"/>
  <c r="V26" i="8"/>
  <c r="V9" i="8"/>
  <c r="J29" i="8"/>
</calcChain>
</file>

<file path=xl/sharedStrings.xml><?xml version="1.0" encoding="utf-8"?>
<sst xmlns="http://schemas.openxmlformats.org/spreadsheetml/2006/main" count="71" uniqueCount="36">
  <si>
    <t>沈洁</t>
  </si>
  <si>
    <t>张迪</t>
  </si>
  <si>
    <t>王辉</t>
  </si>
  <si>
    <t>王丹</t>
  </si>
  <si>
    <t>18级</t>
  </si>
  <si>
    <t>19级</t>
  </si>
  <si>
    <t>20级</t>
  </si>
  <si>
    <r>
      <rPr>
        <sz val="11"/>
        <color rgb="FF000000"/>
        <rFont val="Calibri"/>
        <family val="2"/>
      </rPr>
      <t>21</t>
    </r>
    <r>
      <rPr>
        <sz val="11"/>
        <color rgb="FF000000"/>
        <rFont val="宋体"/>
        <family val="3"/>
        <charset val="134"/>
      </rPr>
      <t>级</t>
    </r>
  </si>
  <si>
    <t>辅导员</t>
  </si>
  <si>
    <t>团支部</t>
  </si>
  <si>
    <t>完成率</t>
  </si>
  <si>
    <t>平均完成率</t>
  </si>
  <si>
    <t>排名</t>
  </si>
  <si>
    <t>靳渊博</t>
  </si>
  <si>
    <t>王迪</t>
  </si>
  <si>
    <t>尹红婷</t>
  </si>
  <si>
    <t>陈未阳</t>
  </si>
  <si>
    <t>胡加成</t>
  </si>
  <si>
    <t>何小云</t>
  </si>
  <si>
    <t>刘俏芝</t>
  </si>
  <si>
    <t>刘学燕</t>
  </si>
  <si>
    <t>刘志男</t>
  </si>
  <si>
    <t>周豪</t>
  </si>
  <si>
    <t>王焱</t>
  </si>
  <si>
    <t>乔振</t>
  </si>
  <si>
    <t>疏春晓</t>
  </si>
  <si>
    <t>王晓会</t>
  </si>
  <si>
    <t>束雨</t>
  </si>
  <si>
    <t>郭姣姣</t>
  </si>
  <si>
    <t>丁文月</t>
  </si>
  <si>
    <t>王玉思</t>
  </si>
  <si>
    <t>唐传琦</t>
  </si>
  <si>
    <t>周雪梅</t>
  </si>
  <si>
    <t>龙思欣</t>
  </si>
  <si>
    <t>团员人数</t>
  </si>
  <si>
    <t>完成人数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</si>
</sst>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vertical="center"/>
    </xf>
    <xf numFmtId="0" fontId="0" fillId="0" borderId="0" xfId="0" applyNumberFormat="1"/>
    <xf numFmtId="10" fontId="0" fillId="0" borderId="0" xfId="0" applyNumberFormat="1"/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6"/>
  <sheetViews>
    <sheetView tabSelected="1" topLeftCell="K10" workbookViewId="0">
      <selection activeCell="R11" sqref="R11"/>
    </sheetView>
  </sheetViews>
  <sheetFormatPr defaultColWidth="9.06640625" defaultRowHeight="14.25" x14ac:dyDescent="0.45"/>
  <cols>
    <col min="1" max="1" width="9.06640625" style="6"/>
    <col min="2" max="2" width="9.06640625" style="7"/>
    <col min="3" max="3" width="12.796875" style="7"/>
    <col min="4" max="4" width="10.6640625" style="6" customWidth="1"/>
    <col min="5" max="7" width="9.06640625" style="6"/>
    <col min="8" max="8" width="9.06640625" style="7"/>
    <col min="9" max="9" width="12.796875" style="7"/>
    <col min="10" max="10" width="10.9296875" style="6" customWidth="1"/>
    <col min="11" max="13" width="9.06640625" style="6"/>
    <col min="14" max="14" width="9.06640625" style="7"/>
    <col min="15" max="15" width="12.796875" style="7"/>
    <col min="16" max="16" width="11.265625" style="6" customWidth="1"/>
    <col min="17" max="20" width="9.06640625" style="6"/>
    <col min="21" max="21" width="12.796875" style="6"/>
    <col min="22" max="22" width="10.53125" style="6" customWidth="1"/>
    <col min="23" max="16384" width="9.06640625" style="6"/>
  </cols>
  <sheetData>
    <row r="1" spans="1:23" x14ac:dyDescent="0.45">
      <c r="A1" s="12" t="s">
        <v>4</v>
      </c>
      <c r="B1" s="12"/>
      <c r="C1" s="12"/>
      <c r="D1" s="12"/>
      <c r="E1" s="12"/>
      <c r="G1" s="12" t="s">
        <v>5</v>
      </c>
      <c r="H1" s="12"/>
      <c r="I1" s="12"/>
      <c r="J1" s="12"/>
      <c r="K1" s="12"/>
      <c r="M1" s="12" t="s">
        <v>6</v>
      </c>
      <c r="N1" s="12"/>
      <c r="O1" s="12"/>
      <c r="P1" s="12"/>
      <c r="Q1" s="12"/>
      <c r="S1" s="14" t="s">
        <v>7</v>
      </c>
      <c r="T1" s="12"/>
      <c r="U1" s="12"/>
      <c r="V1" s="12"/>
      <c r="W1" s="12"/>
    </row>
    <row r="2" spans="1:23" x14ac:dyDescent="0.45">
      <c r="A2" s="6" t="s">
        <v>8</v>
      </c>
      <c r="B2" s="7" t="s">
        <v>9</v>
      </c>
      <c r="C2" s="7" t="s">
        <v>10</v>
      </c>
      <c r="D2" s="6" t="s">
        <v>11</v>
      </c>
      <c r="E2" s="6" t="s">
        <v>12</v>
      </c>
      <c r="G2" s="6" t="s">
        <v>8</v>
      </c>
      <c r="H2" s="7" t="s">
        <v>9</v>
      </c>
      <c r="I2" s="7" t="s">
        <v>10</v>
      </c>
      <c r="J2" s="6" t="s">
        <v>11</v>
      </c>
      <c r="K2" s="6" t="s">
        <v>12</v>
      </c>
      <c r="M2" s="6" t="s">
        <v>8</v>
      </c>
      <c r="N2" s="7" t="s">
        <v>9</v>
      </c>
      <c r="O2" s="7" t="s">
        <v>10</v>
      </c>
      <c r="P2" s="6" t="s">
        <v>11</v>
      </c>
      <c r="Q2" s="6" t="s">
        <v>12</v>
      </c>
      <c r="S2" s="9" t="s">
        <v>8</v>
      </c>
      <c r="T2" s="9" t="s">
        <v>9</v>
      </c>
      <c r="U2" s="9" t="s">
        <v>10</v>
      </c>
      <c r="V2" s="9" t="s">
        <v>11</v>
      </c>
      <c r="W2" s="9" t="s">
        <v>12</v>
      </c>
    </row>
    <row r="3" spans="1:23" x14ac:dyDescent="0.45">
      <c r="A3" s="12" t="s">
        <v>13</v>
      </c>
      <c r="B3" s="7">
        <v>180201</v>
      </c>
      <c r="C3" s="8">
        <f>VLOOKUP(B3,'18级'!$A$1:$E$32,4,FALSE)</f>
        <v>0.95238095238095233</v>
      </c>
      <c r="D3" s="11">
        <f>AVERAGE(C3:C5)</f>
        <v>0.79978211742250316</v>
      </c>
      <c r="E3" s="12">
        <v>2</v>
      </c>
      <c r="G3" s="12" t="s">
        <v>14</v>
      </c>
      <c r="H3" s="7">
        <v>190201</v>
      </c>
      <c r="I3" s="8">
        <f>VLOOKUP(H3,'19级'!$A$1:$E$32,4,FALSE)</f>
        <v>1.08</v>
      </c>
      <c r="J3" s="11">
        <f>AVERAGE(I3:I8)</f>
        <v>0.98104942100909842</v>
      </c>
      <c r="K3" s="12">
        <v>1</v>
      </c>
      <c r="M3" s="12" t="s">
        <v>15</v>
      </c>
      <c r="N3" s="7">
        <v>200201</v>
      </c>
      <c r="O3" s="8">
        <f>VLOOKUP(N3,'20级'!$A$1:$E$34,4,FALSE)</f>
        <v>1.0232558139534884</v>
      </c>
      <c r="P3" s="11">
        <f>AVERAGE(O3:O6)</f>
        <v>1.0656208640574778</v>
      </c>
      <c r="Q3" s="12">
        <v>1</v>
      </c>
      <c r="S3" s="13" t="s">
        <v>16</v>
      </c>
      <c r="T3" s="6">
        <v>210201</v>
      </c>
      <c r="U3" s="10">
        <f>VLOOKUP(T3,'21级'!$A$1:$E$35,4,FALSE)</f>
        <v>1.1794871794871795</v>
      </c>
      <c r="V3" s="11">
        <f>AVERAGE(U3:U8)</f>
        <v>1.0680657245874636</v>
      </c>
      <c r="W3" s="12">
        <v>1</v>
      </c>
    </row>
    <row r="4" spans="1:23" x14ac:dyDescent="0.45">
      <c r="A4" s="12"/>
      <c r="B4" s="7">
        <v>180202</v>
      </c>
      <c r="C4" s="8">
        <f>VLOOKUP(B4,'18级'!$A$1:$E$32,4,FALSE)</f>
        <v>0.83720930232558144</v>
      </c>
      <c r="D4" s="11"/>
      <c r="E4" s="12"/>
      <c r="G4" s="12"/>
      <c r="H4" s="7">
        <v>190202</v>
      </c>
      <c r="I4" s="8">
        <f>VLOOKUP(H4,'19级'!$A$1:$E$32,4,FALSE)</f>
        <v>0.96153846153846156</v>
      </c>
      <c r="J4" s="11"/>
      <c r="K4" s="12"/>
      <c r="M4" s="12"/>
      <c r="N4" s="7">
        <v>200202</v>
      </c>
      <c r="O4" s="8">
        <f>VLOOKUP(N4,'20级'!$A$1:$E$34,4,FALSE)</f>
        <v>1.0975609756097562</v>
      </c>
      <c r="P4" s="11"/>
      <c r="Q4" s="12"/>
      <c r="S4" s="12"/>
      <c r="T4" s="6">
        <v>210202</v>
      </c>
      <c r="U4" s="10">
        <f>VLOOKUP(T4,'21级'!$A$1:$E$35,4,FALSE)</f>
        <v>0.8</v>
      </c>
      <c r="V4" s="11"/>
      <c r="W4" s="12"/>
    </row>
    <row r="5" spans="1:23" x14ac:dyDescent="0.45">
      <c r="A5" s="12"/>
      <c r="B5" s="7">
        <v>180203</v>
      </c>
      <c r="C5" s="8">
        <f>VLOOKUP(B5,'18级'!$A$1:$E$32,4,FALSE)</f>
        <v>0.6097560975609756</v>
      </c>
      <c r="D5" s="11"/>
      <c r="E5" s="12"/>
      <c r="G5" s="12"/>
      <c r="H5" s="7">
        <v>190203</v>
      </c>
      <c r="I5" s="8">
        <f>VLOOKUP(H5,'19级'!$A$1:$E$32,4,FALSE)</f>
        <v>0.9375</v>
      </c>
      <c r="J5" s="11"/>
      <c r="K5" s="12"/>
      <c r="M5" s="12"/>
      <c r="N5" s="7">
        <v>200211</v>
      </c>
      <c r="O5" s="8">
        <f>VLOOKUP(N5,'20级'!$A$1:$E$34,4,FALSE)</f>
        <v>0.97499999999999998</v>
      </c>
      <c r="P5" s="11"/>
      <c r="Q5" s="12"/>
      <c r="S5" s="12"/>
      <c r="T5" s="6">
        <v>210203</v>
      </c>
      <c r="U5" s="10">
        <f>VLOOKUP(T5,'21级'!$A$1:$E$35,4,FALSE)</f>
        <v>1.173913043478261</v>
      </c>
      <c r="V5" s="11"/>
      <c r="W5" s="12"/>
    </row>
    <row r="6" spans="1:23" x14ac:dyDescent="0.45">
      <c r="A6" s="12" t="s">
        <v>17</v>
      </c>
      <c r="B6" s="7">
        <v>180204</v>
      </c>
      <c r="C6" s="8">
        <f>VLOOKUP(B6,'18级'!$A$1:$E$32,4,FALSE)</f>
        <v>0.91891891891891897</v>
      </c>
      <c r="D6" s="11">
        <f>AVERAGE(C6:C11)</f>
        <v>0.76171672567021398</v>
      </c>
      <c r="E6" s="12">
        <v>3</v>
      </c>
      <c r="G6" s="12"/>
      <c r="H6" s="7">
        <v>190204</v>
      </c>
      <c r="I6" s="8">
        <f>VLOOKUP(H6,'19级'!$A$1:$E$32,4,FALSE)</f>
        <v>0.875</v>
      </c>
      <c r="J6" s="11"/>
      <c r="K6" s="12"/>
      <c r="M6" s="12"/>
      <c r="N6" s="7">
        <v>200212</v>
      </c>
      <c r="O6" s="8">
        <f>VLOOKUP(N6,'20级'!$A$1:$E$34,4,FALSE)</f>
        <v>1.1666666666666667</v>
      </c>
      <c r="P6" s="11"/>
      <c r="Q6" s="12"/>
      <c r="S6" s="12"/>
      <c r="T6" s="6">
        <v>210204</v>
      </c>
      <c r="U6" s="10">
        <f>VLOOKUP(T6,'21级'!$A$1:$E$35,4,FALSE)</f>
        <v>1.173913043478261</v>
      </c>
      <c r="V6" s="11"/>
      <c r="W6" s="12"/>
    </row>
    <row r="7" spans="1:23" x14ac:dyDescent="0.45">
      <c r="A7" s="12"/>
      <c r="B7" s="7">
        <v>180205</v>
      </c>
      <c r="C7" s="8">
        <f>VLOOKUP(B7,'18级'!$A$1:$E$32,4,FALSE)</f>
        <v>0.45</v>
      </c>
      <c r="D7" s="11"/>
      <c r="E7" s="12"/>
      <c r="G7" s="12"/>
      <c r="H7" s="7">
        <v>190205</v>
      </c>
      <c r="I7" s="8">
        <f>VLOOKUP(H7,'19级'!$A$1:$E$32,4,FALSE)</f>
        <v>1</v>
      </c>
      <c r="J7" s="11"/>
      <c r="K7" s="12"/>
      <c r="M7" s="12" t="s">
        <v>18</v>
      </c>
      <c r="N7" s="7">
        <v>200203</v>
      </c>
      <c r="O7" s="8">
        <f>VLOOKUP(N7,'20级'!$A$1:$E$34,4,FALSE)</f>
        <v>1.0357142857142858</v>
      </c>
      <c r="P7" s="11">
        <f>AVERAGE(O7:O13)</f>
        <v>0.9713947136607235</v>
      </c>
      <c r="Q7" s="12">
        <v>5</v>
      </c>
      <c r="S7" s="12"/>
      <c r="T7" s="6">
        <v>210205</v>
      </c>
      <c r="U7" s="10">
        <f>VLOOKUP(T7,'21级'!$A$1:$E$35,4,FALSE)</f>
        <v>1</v>
      </c>
      <c r="V7" s="11"/>
      <c r="W7" s="12"/>
    </row>
    <row r="8" spans="1:23" x14ac:dyDescent="0.45">
      <c r="A8" s="12"/>
      <c r="B8" s="7">
        <v>180206</v>
      </c>
      <c r="C8" s="8">
        <f>VLOOKUP(B8,'18级'!$A$1:$E$32,4,FALSE)</f>
        <v>0.69444444444444442</v>
      </c>
      <c r="D8" s="11"/>
      <c r="E8" s="12"/>
      <c r="G8" s="12"/>
      <c r="H8" s="7">
        <v>190206</v>
      </c>
      <c r="I8" s="8">
        <f>VLOOKUP(H8,'19级'!$A$1:$E$32,4,FALSE)</f>
        <v>1.032258064516129</v>
      </c>
      <c r="J8" s="11"/>
      <c r="K8" s="12"/>
      <c r="M8" s="12"/>
      <c r="N8" s="7">
        <v>200204</v>
      </c>
      <c r="O8" s="8">
        <f>VLOOKUP(N8,'20级'!$A$1:$E$34,4,FALSE)</f>
        <v>0.96551724137931039</v>
      </c>
      <c r="P8" s="11"/>
      <c r="Q8" s="12"/>
      <c r="S8" s="12"/>
      <c r="T8" s="6">
        <v>210210</v>
      </c>
      <c r="U8" s="10">
        <f>VLOOKUP(T8,'21级'!$A$1:$E$35,4,FALSE)</f>
        <v>1.0810810810810811</v>
      </c>
      <c r="V8" s="11"/>
      <c r="W8" s="12"/>
    </row>
    <row r="9" spans="1:23" x14ac:dyDescent="0.45">
      <c r="A9" s="12"/>
      <c r="B9" s="7">
        <v>180229</v>
      </c>
      <c r="C9" s="8">
        <f>VLOOKUP(B9,'18级'!$A$1:$E$32,4,FALSE)</f>
        <v>0.87179487179487181</v>
      </c>
      <c r="D9" s="11"/>
      <c r="E9" s="12"/>
      <c r="G9" s="12" t="s">
        <v>2</v>
      </c>
      <c r="H9" s="7">
        <v>190207</v>
      </c>
      <c r="I9" s="8">
        <f>VLOOKUP(H9,'19级'!$A$1:$E$32,4,FALSE)</f>
        <v>0.87179487179487181</v>
      </c>
      <c r="J9" s="11">
        <f>AVERAGE(I9:I12)</f>
        <v>0.93614252150837518</v>
      </c>
      <c r="K9" s="12">
        <v>2</v>
      </c>
      <c r="M9" s="12"/>
      <c r="N9" s="7">
        <v>200205</v>
      </c>
      <c r="O9" s="8">
        <f>VLOOKUP(N9,'20级'!$A$1:$E$34,4,FALSE)</f>
        <v>1.08</v>
      </c>
      <c r="P9" s="11"/>
      <c r="Q9" s="12"/>
      <c r="S9" s="13" t="s">
        <v>19</v>
      </c>
      <c r="T9" s="6">
        <v>210206</v>
      </c>
      <c r="U9" s="10">
        <f>VLOOKUP(T9,'21级'!$A$1:$E$35,4,FALSE)</f>
        <v>0.5</v>
      </c>
      <c r="V9" s="11">
        <f>AVERAGE(U9:U12)</f>
        <v>0.86360028860028848</v>
      </c>
      <c r="W9" s="12">
        <v>6</v>
      </c>
    </row>
    <row r="10" spans="1:23" x14ac:dyDescent="0.45">
      <c r="A10" s="12"/>
      <c r="B10" s="7">
        <v>180230</v>
      </c>
      <c r="C10" s="8">
        <f>VLOOKUP(B10,'18级'!$A$1:$E$32,4,FALSE)</f>
        <v>0.84444444444444444</v>
      </c>
      <c r="D10" s="11"/>
      <c r="E10" s="12"/>
      <c r="G10" s="12"/>
      <c r="H10" s="7">
        <v>190208</v>
      </c>
      <c r="I10" s="8">
        <f>VLOOKUP(H10,'19级'!$A$1:$E$32,4,FALSE)</f>
        <v>0.94594594594594594</v>
      </c>
      <c r="J10" s="11"/>
      <c r="K10" s="12"/>
      <c r="M10" s="12"/>
      <c r="N10" s="7">
        <v>200206</v>
      </c>
      <c r="O10" s="8">
        <f>VLOOKUP(N10,'20级'!$A$1:$E$34,4,FALSE)</f>
        <v>0.92307692307692313</v>
      </c>
      <c r="P10" s="11"/>
      <c r="Q10" s="12"/>
      <c r="S10" s="12"/>
      <c r="T10" s="6">
        <v>210207</v>
      </c>
      <c r="U10" s="10">
        <f>VLOOKUP(T10,'21级'!$A$1:$E$35,4,FALSE)</f>
        <v>1.0857142857142856</v>
      </c>
      <c r="V10" s="11"/>
      <c r="W10" s="12"/>
    </row>
    <row r="11" spans="1:23" x14ac:dyDescent="0.45">
      <c r="A11" s="12"/>
      <c r="B11" s="7">
        <v>180231</v>
      </c>
      <c r="C11" s="8">
        <f>VLOOKUP(B11,'18级'!$A$1:$E$32,4,FALSE)</f>
        <v>0.79069767441860461</v>
      </c>
      <c r="D11" s="11"/>
      <c r="E11" s="12"/>
      <c r="G11" s="12"/>
      <c r="H11" s="7">
        <v>190209</v>
      </c>
      <c r="I11" s="8">
        <f>VLOOKUP(H11,'19级'!$A$1:$E$32,4,FALSE)</f>
        <v>0.92682926829268297</v>
      </c>
      <c r="J11" s="11"/>
      <c r="K11" s="12"/>
      <c r="M11" s="12"/>
      <c r="N11" s="7">
        <v>200207</v>
      </c>
      <c r="O11" s="8">
        <f>VLOOKUP(N11,'20级'!$A$1:$E$34,4,FALSE)</f>
        <v>0.94285714285714284</v>
      </c>
      <c r="P11" s="11"/>
      <c r="Q11" s="12"/>
      <c r="S11" s="12"/>
      <c r="T11" s="6">
        <v>210208</v>
      </c>
      <c r="U11" s="10">
        <f>VLOOKUP(T11,'21级'!$A$1:$E$35,4,FALSE)</f>
        <v>1.0277777777777777</v>
      </c>
      <c r="V11" s="11"/>
      <c r="W11" s="12"/>
    </row>
    <row r="12" spans="1:23" x14ac:dyDescent="0.45">
      <c r="A12" s="12" t="s">
        <v>20</v>
      </c>
      <c r="B12" s="7">
        <v>180207</v>
      </c>
      <c r="C12" s="8">
        <f>VLOOKUP(B12,'18级'!$A$1:$E$32,4,FALSE)</f>
        <v>0.65714285714285714</v>
      </c>
      <c r="D12" s="11">
        <f>AVERAGE(C12:C14)</f>
        <v>0.58909423909423908</v>
      </c>
      <c r="E12" s="12">
        <v>5</v>
      </c>
      <c r="G12" s="12"/>
      <c r="H12" s="7">
        <v>190217</v>
      </c>
      <c r="I12" s="8">
        <f>VLOOKUP(H12,'19级'!$A$1:$E$32,4,FALSE)</f>
        <v>1</v>
      </c>
      <c r="J12" s="11"/>
      <c r="K12" s="12"/>
      <c r="M12" s="12"/>
      <c r="N12" s="7">
        <v>200208</v>
      </c>
      <c r="O12" s="8">
        <f>VLOOKUP(N12,'20级'!$A$1:$E$34,4,FALSE)</f>
        <v>1.0571428571428572</v>
      </c>
      <c r="P12" s="11"/>
      <c r="Q12" s="12"/>
      <c r="S12" s="12"/>
      <c r="T12" s="6">
        <v>210209</v>
      </c>
      <c r="U12" s="10">
        <f>VLOOKUP(T12,'21级'!$A$1:$E$35,4,FALSE)</f>
        <v>0.84090909090909094</v>
      </c>
      <c r="V12" s="11"/>
      <c r="W12" s="12"/>
    </row>
    <row r="13" spans="1:23" x14ac:dyDescent="0.45">
      <c r="A13" s="12"/>
      <c r="B13" s="7">
        <v>180208</v>
      </c>
      <c r="C13" s="8">
        <f>VLOOKUP(B13,'18级'!$A$1:$E$32,4,FALSE)</f>
        <v>0.76923076923076927</v>
      </c>
      <c r="D13" s="11"/>
      <c r="E13" s="12"/>
      <c r="G13" s="12" t="s">
        <v>21</v>
      </c>
      <c r="H13" s="7">
        <v>190210</v>
      </c>
      <c r="I13" s="8">
        <f>VLOOKUP(H13,'19级'!$A$1:$E$32,4,FALSE)</f>
        <v>0.95348837209302328</v>
      </c>
      <c r="J13" s="11">
        <f>AVERAGE(I13:I18)</f>
        <v>0.93437707121768376</v>
      </c>
      <c r="K13" s="12">
        <v>4</v>
      </c>
      <c r="M13" s="12"/>
      <c r="N13" s="7">
        <v>200209</v>
      </c>
      <c r="O13" s="8">
        <f>VLOOKUP(N13,'20级'!$A$1:$E$34,4,FALSE)</f>
        <v>0.79545454545454541</v>
      </c>
      <c r="P13" s="11"/>
      <c r="Q13" s="12"/>
      <c r="S13" s="13" t="s">
        <v>22</v>
      </c>
      <c r="T13" s="6">
        <v>210211</v>
      </c>
      <c r="U13" s="10">
        <f>VLOOKUP(T13,'21级'!$A$1:$E$35,4,FALSE)</f>
        <v>0.90697674418604646</v>
      </c>
      <c r="V13" s="11">
        <f>AVERAGE(U13:U15)</f>
        <v>0.97692875599852336</v>
      </c>
      <c r="W13" s="12">
        <v>4</v>
      </c>
    </row>
    <row r="14" spans="1:23" x14ac:dyDescent="0.45">
      <c r="A14" s="12"/>
      <c r="B14" s="7">
        <v>180209</v>
      </c>
      <c r="C14" s="8">
        <f>VLOOKUP(B14,'18级'!$A$1:$E$32,4,FALSE)</f>
        <v>0.34090909090909088</v>
      </c>
      <c r="D14" s="11"/>
      <c r="E14" s="12"/>
      <c r="G14" s="12"/>
      <c r="H14" s="7">
        <v>190211</v>
      </c>
      <c r="I14" s="8">
        <f>VLOOKUP(H14,'19级'!$A$1:$E$32,4,FALSE)</f>
        <v>0.84615384615384615</v>
      </c>
      <c r="J14" s="11"/>
      <c r="K14" s="12"/>
      <c r="M14" s="12" t="s">
        <v>1</v>
      </c>
      <c r="N14" s="7">
        <v>200210</v>
      </c>
      <c r="O14" s="8">
        <f>VLOOKUP(N14,'20级'!$A$1:$E$34,4,FALSE)</f>
        <v>0.97619047619047616</v>
      </c>
      <c r="P14" s="11">
        <f>AVERAGE(O14:O16)</f>
        <v>0.88317460317460317</v>
      </c>
      <c r="Q14" s="12">
        <v>6</v>
      </c>
      <c r="S14" s="12"/>
      <c r="T14" s="6">
        <v>210212</v>
      </c>
      <c r="U14" s="10">
        <f>VLOOKUP(T14,'21级'!$A$1:$E$35,4,FALSE)</f>
        <v>1.0238095238095237</v>
      </c>
      <c r="V14" s="11"/>
      <c r="W14" s="12"/>
    </row>
    <row r="15" spans="1:23" x14ac:dyDescent="0.45">
      <c r="A15" s="12" t="s">
        <v>1</v>
      </c>
      <c r="B15" s="7">
        <v>180210</v>
      </c>
      <c r="C15" s="8">
        <f>VLOOKUP(B15,'18级'!$A$1:$E$32,4,FALSE)</f>
        <v>0.34090909090909088</v>
      </c>
      <c r="D15" s="11">
        <f>AVERAGE(C15:C17)</f>
        <v>0.45887445887445888</v>
      </c>
      <c r="E15" s="12">
        <v>7</v>
      </c>
      <c r="G15" s="12"/>
      <c r="H15" s="7">
        <v>190218</v>
      </c>
      <c r="I15" s="8">
        <f>VLOOKUP(H15,'19级'!$A$1:$E$32,4,FALSE)</f>
        <v>1</v>
      </c>
      <c r="J15" s="11"/>
      <c r="K15" s="12"/>
      <c r="M15" s="12"/>
      <c r="N15" s="7">
        <v>200226</v>
      </c>
      <c r="O15" s="8">
        <f>VLOOKUP(N15,'20级'!$A$1:$E$34,4,FALSE)</f>
        <v>0.84</v>
      </c>
      <c r="P15" s="11"/>
      <c r="Q15" s="12"/>
      <c r="S15" s="12"/>
      <c r="T15" s="6">
        <v>210213</v>
      </c>
      <c r="U15" s="10">
        <f>VLOOKUP(T15,'21级'!$A$1:$E$35,4,FALSE)</f>
        <v>1</v>
      </c>
      <c r="V15" s="11"/>
      <c r="W15" s="12"/>
    </row>
    <row r="16" spans="1:23" x14ac:dyDescent="0.45">
      <c r="A16" s="12"/>
      <c r="B16" s="7">
        <v>180211</v>
      </c>
      <c r="C16" s="8">
        <f>VLOOKUP(B16,'18级'!$A$1:$E$32,4,FALSE)</f>
        <v>0.7857142857142857</v>
      </c>
      <c r="D16" s="11"/>
      <c r="E16" s="12"/>
      <c r="G16" s="12"/>
      <c r="H16" s="7">
        <v>190219</v>
      </c>
      <c r="I16" s="8">
        <f>VLOOKUP(H16,'19级'!$A$1:$E$32,4,FALSE)</f>
        <v>1</v>
      </c>
      <c r="J16" s="11"/>
      <c r="K16" s="12"/>
      <c r="M16" s="12"/>
      <c r="N16" s="7">
        <v>200233</v>
      </c>
      <c r="O16" s="8">
        <f>VLOOKUP(N16,'20级'!$A$1:$E$34,4,FALSE)</f>
        <v>0.83333333333333337</v>
      </c>
      <c r="P16" s="11"/>
      <c r="Q16" s="12"/>
      <c r="S16" s="13" t="s">
        <v>0</v>
      </c>
      <c r="T16" s="6">
        <v>210214</v>
      </c>
      <c r="U16" s="10">
        <f>VLOOKUP(T16,'21级'!$A$1:$E$35,4,FALSE)</f>
        <v>1.09375</v>
      </c>
      <c r="V16" s="11">
        <f>AVERAGE(U16:U20)</f>
        <v>1.0067057560465886</v>
      </c>
      <c r="W16" s="12">
        <v>3</v>
      </c>
    </row>
    <row r="17" spans="1:23" x14ac:dyDescent="0.45">
      <c r="A17" s="12"/>
      <c r="B17" s="7">
        <v>180212</v>
      </c>
      <c r="C17" s="8">
        <f>VLOOKUP(B17,'18级'!$A$1:$E$32,4,FALSE)</f>
        <v>0.25</v>
      </c>
      <c r="D17" s="11"/>
      <c r="E17" s="12"/>
      <c r="G17" s="12"/>
      <c r="H17" s="7">
        <v>190226</v>
      </c>
      <c r="I17" s="8">
        <f>VLOOKUP(H17,'19级'!$A$1:$E$32,4,FALSE)</f>
        <v>0.9285714285714286</v>
      </c>
      <c r="J17" s="11"/>
      <c r="K17" s="12"/>
      <c r="M17" s="12" t="s">
        <v>23</v>
      </c>
      <c r="N17" s="7">
        <v>200213</v>
      </c>
      <c r="O17" s="8">
        <f>VLOOKUP(N17,'20级'!$A$1:$E$34,4,FALSE)</f>
        <v>1</v>
      </c>
      <c r="P17" s="11">
        <f>AVERAGE(O17:O22)</f>
        <v>1.0223516527279968</v>
      </c>
      <c r="Q17" s="12">
        <v>4</v>
      </c>
      <c r="S17" s="13"/>
      <c r="T17" s="6">
        <v>210215</v>
      </c>
      <c r="U17" s="10">
        <f>VLOOKUP(T17,'21级'!$A$1:$E$35,4,FALSE)</f>
        <v>1.1333333333333333</v>
      </c>
      <c r="V17" s="11"/>
      <c r="W17" s="12"/>
    </row>
    <row r="18" spans="1:23" x14ac:dyDescent="0.45">
      <c r="A18" s="12" t="s">
        <v>24</v>
      </c>
      <c r="B18" s="7">
        <v>180213</v>
      </c>
      <c r="C18" s="8">
        <f>VLOOKUP(B18,'18级'!$A$1:$E$32,4,FALSE)</f>
        <v>0.66666666666666663</v>
      </c>
      <c r="D18" s="11">
        <f>AVERAGE(C18:C22)</f>
        <v>0.55609476031215155</v>
      </c>
      <c r="E18" s="12">
        <v>6</v>
      </c>
      <c r="G18" s="12"/>
      <c r="H18" s="7">
        <v>190228</v>
      </c>
      <c r="I18" s="8">
        <f>VLOOKUP(H18,'19级'!$A$1:$E$32,4,FALSE)</f>
        <v>0.87804878048780488</v>
      </c>
      <c r="J18" s="11"/>
      <c r="K18" s="12"/>
      <c r="M18" s="12"/>
      <c r="N18" s="7">
        <v>200214</v>
      </c>
      <c r="O18" s="8">
        <f>VLOOKUP(N18,'20级'!$A$1:$E$34,4,FALSE)</f>
        <v>1.1851851851851851</v>
      </c>
      <c r="P18" s="11"/>
      <c r="Q18" s="12"/>
      <c r="S18" s="13"/>
      <c r="T18" s="6">
        <v>210216</v>
      </c>
      <c r="U18" s="10">
        <f>VLOOKUP(T18,'21级'!$A$1:$E$35,4,FALSE)</f>
        <v>1.1379310344827587</v>
      </c>
      <c r="V18" s="11"/>
      <c r="W18" s="12"/>
    </row>
    <row r="19" spans="1:23" x14ac:dyDescent="0.45">
      <c r="A19" s="12"/>
      <c r="B19" s="7">
        <v>180214</v>
      </c>
      <c r="C19" s="8">
        <f>VLOOKUP(B19,'18级'!$A$1:$E$32,4,FALSE)</f>
        <v>0.54166666666666663</v>
      </c>
      <c r="D19" s="11"/>
      <c r="E19" s="12"/>
      <c r="G19" s="12" t="s">
        <v>25</v>
      </c>
      <c r="H19" s="7">
        <v>190212</v>
      </c>
      <c r="I19" s="8">
        <f>VLOOKUP(H19,'19级'!$A$1:$E$32,4,FALSE)</f>
        <v>0.88095238095238093</v>
      </c>
      <c r="J19" s="11">
        <f>AVERAGE(I19:I23)</f>
        <v>0.9352999971604623</v>
      </c>
      <c r="K19" s="12">
        <v>3</v>
      </c>
      <c r="M19" s="12"/>
      <c r="N19" s="7">
        <v>200215</v>
      </c>
      <c r="O19" s="8">
        <f>VLOOKUP(N19,'20级'!$A$1:$E$34,4,FALSE)</f>
        <v>1.032258064516129</v>
      </c>
      <c r="P19" s="11"/>
      <c r="Q19" s="12"/>
      <c r="S19" s="13"/>
      <c r="T19" s="6">
        <v>210222</v>
      </c>
      <c r="U19" s="10">
        <f>VLOOKUP(T19,'21级'!$A$1:$E$35,4,FALSE)</f>
        <v>0.86363636363636365</v>
      </c>
      <c r="V19" s="11"/>
      <c r="W19" s="12"/>
    </row>
    <row r="20" spans="1:23" x14ac:dyDescent="0.45">
      <c r="A20" s="12"/>
      <c r="B20" s="7">
        <v>180215</v>
      </c>
      <c r="C20" s="8">
        <f>VLOOKUP(B20,'18级'!$A$1:$E$32,4,FALSE)</f>
        <v>0.68</v>
      </c>
      <c r="D20" s="11"/>
      <c r="E20" s="12"/>
      <c r="G20" s="12"/>
      <c r="H20" s="7">
        <v>190213</v>
      </c>
      <c r="I20" s="8">
        <f>VLOOKUP(H20,'19级'!$A$1:$E$32,4,FALSE)</f>
        <v>0.97435897435897434</v>
      </c>
      <c r="J20" s="11"/>
      <c r="K20" s="12"/>
      <c r="M20" s="12"/>
      <c r="N20" s="7">
        <v>200216</v>
      </c>
      <c r="O20" s="8">
        <f>VLOOKUP(N20,'20级'!$A$1:$E$34,4,FALSE)</f>
        <v>1</v>
      </c>
      <c r="P20" s="11"/>
      <c r="Q20" s="12"/>
      <c r="S20" s="13"/>
      <c r="T20" s="6">
        <v>210223</v>
      </c>
      <c r="U20" s="10">
        <f>VLOOKUP(T20,'21级'!$A$1:$E$35,4,FALSE)</f>
        <v>0.80487804878048785</v>
      </c>
      <c r="V20" s="11"/>
      <c r="W20" s="12"/>
    </row>
    <row r="21" spans="1:23" x14ac:dyDescent="0.45">
      <c r="A21" s="12"/>
      <c r="B21" s="7">
        <v>180216</v>
      </c>
      <c r="C21" s="8">
        <f>VLOOKUP(B21,'18级'!$A$1:$E$32,4,FALSE)</f>
        <v>0.82692307692307687</v>
      </c>
      <c r="D21" s="11"/>
      <c r="E21" s="12"/>
      <c r="G21" s="12"/>
      <c r="H21" s="7">
        <v>190214</v>
      </c>
      <c r="I21" s="8">
        <f>VLOOKUP(H21,'19级'!$A$1:$E$32,4,FALSE)</f>
        <v>1</v>
      </c>
      <c r="J21" s="11"/>
      <c r="K21" s="12"/>
      <c r="M21" s="12"/>
      <c r="N21" s="7">
        <v>200217</v>
      </c>
      <c r="O21" s="8">
        <f>VLOOKUP(N21,'20级'!$A$1:$E$34,4,FALSE)</f>
        <v>1</v>
      </c>
      <c r="P21" s="11"/>
      <c r="Q21" s="12"/>
      <c r="S21" s="13" t="s">
        <v>26</v>
      </c>
      <c r="T21" s="6">
        <v>210217</v>
      </c>
      <c r="U21" s="10">
        <f>VLOOKUP(T21,'21级'!$A$1:$E$35,4,FALSE)</f>
        <v>0.8666666666666667</v>
      </c>
      <c r="V21" s="11">
        <f>AVERAGE(U21:U25)</f>
        <v>0.81655031430217018</v>
      </c>
      <c r="W21" s="12">
        <v>7</v>
      </c>
    </row>
    <row r="22" spans="1:23" x14ac:dyDescent="0.45">
      <c r="A22" s="12"/>
      <c r="B22" s="7">
        <v>180217</v>
      </c>
      <c r="C22" s="8">
        <f>VLOOKUP(B22,'18级'!$A$1:$E$32,4,FALSE)</f>
        <v>6.5217391304347824E-2</v>
      </c>
      <c r="D22" s="11"/>
      <c r="E22" s="12"/>
      <c r="G22" s="12"/>
      <c r="H22" s="7">
        <v>190215</v>
      </c>
      <c r="I22" s="8">
        <f>VLOOKUP(H22,'19级'!$A$1:$E$32,4,FALSE)</f>
        <v>0.97674418604651159</v>
      </c>
      <c r="J22" s="11"/>
      <c r="K22" s="12"/>
      <c r="M22" s="12"/>
      <c r="N22" s="7">
        <v>200218</v>
      </c>
      <c r="O22" s="8">
        <f>VLOOKUP(N22,'20级'!$A$1:$E$34,4,FALSE)</f>
        <v>0.91666666666666663</v>
      </c>
      <c r="P22" s="11"/>
      <c r="Q22" s="12"/>
      <c r="S22" s="12"/>
      <c r="T22" s="6">
        <v>210218</v>
      </c>
      <c r="U22" s="10">
        <f>VLOOKUP(T22,'21级'!$A$1:$E$35,4,FALSE)</f>
        <v>0.86363636363636365</v>
      </c>
      <c r="V22" s="11"/>
      <c r="W22" s="12"/>
    </row>
    <row r="23" spans="1:23" x14ac:dyDescent="0.45">
      <c r="A23" s="12" t="s">
        <v>27</v>
      </c>
      <c r="B23" s="7">
        <v>180218</v>
      </c>
      <c r="C23" s="8">
        <f>VLOOKUP(B23,'18级'!$A$1:$E$32,4,FALSE)</f>
        <v>0.94</v>
      </c>
      <c r="D23" s="11">
        <f>AVERAGE(C23:C27)</f>
        <v>0.86488338493292061</v>
      </c>
      <c r="E23" s="12">
        <v>1</v>
      </c>
      <c r="G23" s="12"/>
      <c r="H23" s="7">
        <v>190216</v>
      </c>
      <c r="I23" s="8">
        <f>VLOOKUP(H23,'19级'!$A$1:$E$32,4,FALSE)</f>
        <v>0.84444444444444444</v>
      </c>
      <c r="J23" s="11"/>
      <c r="K23" s="12"/>
      <c r="M23" s="12" t="s">
        <v>3</v>
      </c>
      <c r="N23" s="7">
        <v>200219</v>
      </c>
      <c r="O23" s="8">
        <f>VLOOKUP(N23,'20级'!$A$1:$E$34,4,FALSE)</f>
        <v>1</v>
      </c>
      <c r="P23" s="11">
        <f>AVERAGE(O23:O29)</f>
        <v>1.0352377666042263</v>
      </c>
      <c r="Q23" s="12">
        <v>3</v>
      </c>
      <c r="S23" s="12"/>
      <c r="T23" s="6">
        <v>210219</v>
      </c>
      <c r="U23" s="10">
        <f>VLOOKUP(T23,'21级'!$A$1:$E$35,4,FALSE)</f>
        <v>1.1707317073170731</v>
      </c>
      <c r="V23" s="11"/>
      <c r="W23" s="12"/>
    </row>
    <row r="24" spans="1:23" x14ac:dyDescent="0.45">
      <c r="A24" s="12"/>
      <c r="B24" s="7">
        <v>180219</v>
      </c>
      <c r="C24" s="8">
        <f>VLOOKUP(B24,'18级'!$A$1:$E$32,4,FALSE)</f>
        <v>0.72549019607843135</v>
      </c>
      <c r="D24" s="11"/>
      <c r="E24" s="12"/>
      <c r="G24" s="12" t="s">
        <v>28</v>
      </c>
      <c r="H24" s="7">
        <v>190220</v>
      </c>
      <c r="I24" s="8">
        <f>VLOOKUP(H24,'19级'!$A$1:$E$32,4,FALSE)</f>
        <v>0.8666666666666667</v>
      </c>
      <c r="J24" s="11">
        <f>AVERAGE(I24:I28)</f>
        <v>0.92591093680158498</v>
      </c>
      <c r="K24" s="12">
        <v>5</v>
      </c>
      <c r="M24" s="12"/>
      <c r="N24" s="7">
        <v>200227</v>
      </c>
      <c r="O24" s="8">
        <f>VLOOKUP(N24,'20级'!$A$1:$E$34,4,FALSE)</f>
        <v>1.0357142857142858</v>
      </c>
      <c r="P24" s="11"/>
      <c r="Q24" s="12"/>
      <c r="S24" s="12"/>
      <c r="T24" s="6">
        <v>210220</v>
      </c>
      <c r="U24" s="10">
        <f>VLOOKUP(T24,'21级'!$A$1:$E$35,4,FALSE)</f>
        <v>0.13043478260869565</v>
      </c>
      <c r="V24" s="11"/>
      <c r="W24" s="12"/>
    </row>
    <row r="25" spans="1:23" x14ac:dyDescent="0.45">
      <c r="A25" s="12"/>
      <c r="B25" s="7">
        <v>180220</v>
      </c>
      <c r="C25" s="8">
        <f>VLOOKUP(B25,'18级'!$A$1:$E$32,4,FALSE)</f>
        <v>0.84313725490196079</v>
      </c>
      <c r="D25" s="11"/>
      <c r="E25" s="12"/>
      <c r="G25" s="12"/>
      <c r="H25" s="7">
        <v>190221</v>
      </c>
      <c r="I25" s="8">
        <f>VLOOKUP(H25,'19级'!$A$1:$E$32,4,FALSE)</f>
        <v>1.0810810810810811</v>
      </c>
      <c r="J25" s="11"/>
      <c r="K25" s="12"/>
      <c r="M25" s="12"/>
      <c r="N25" s="7">
        <v>200228</v>
      </c>
      <c r="O25" s="8">
        <f>VLOOKUP(N25,'20级'!$A$1:$E$34,4,FALSE)</f>
        <v>1.037037037037037</v>
      </c>
      <c r="P25" s="11"/>
      <c r="Q25" s="12"/>
      <c r="S25" s="12"/>
      <c r="T25" s="6">
        <v>210221</v>
      </c>
      <c r="U25" s="10">
        <f>VLOOKUP(T25,'21级'!$A$1:$E$35,4,FALSE)</f>
        <v>1.0512820512820513</v>
      </c>
      <c r="V25" s="11"/>
      <c r="W25" s="12"/>
    </row>
    <row r="26" spans="1:23" x14ac:dyDescent="0.45">
      <c r="A26" s="12"/>
      <c r="B26" s="7">
        <v>180221</v>
      </c>
      <c r="C26" s="8">
        <f>VLOOKUP(B26,'18级'!$A$1:$E$32,4,FALSE)</f>
        <v>0.81578947368421051</v>
      </c>
      <c r="D26" s="11"/>
      <c r="E26" s="12"/>
      <c r="G26" s="12"/>
      <c r="H26" s="7">
        <v>190229</v>
      </c>
      <c r="I26" s="8">
        <f>VLOOKUP(H26,'19级'!$A$1:$E$32,4,FALSE)</f>
        <v>0.7441860465116279</v>
      </c>
      <c r="J26" s="11"/>
      <c r="K26" s="12"/>
      <c r="M26" s="12"/>
      <c r="N26" s="7">
        <v>200229</v>
      </c>
      <c r="O26" s="8">
        <f>VLOOKUP(N26,'20级'!$A$1:$E$34,4,FALSE)</f>
        <v>1</v>
      </c>
      <c r="P26" s="11"/>
      <c r="Q26" s="12"/>
      <c r="S26" s="13" t="s">
        <v>29</v>
      </c>
      <c r="T26" s="6">
        <v>210224</v>
      </c>
      <c r="U26" s="10">
        <f>VLOOKUP(T26,'21级'!$A$1:$E$35,4,FALSE)</f>
        <v>1.05</v>
      </c>
      <c r="V26" s="11">
        <f>AVERAGE(U26:U30)</f>
        <v>0.95805500447348968</v>
      </c>
      <c r="W26" s="12">
        <v>5</v>
      </c>
    </row>
    <row r="27" spans="1:23" x14ac:dyDescent="0.45">
      <c r="A27" s="12"/>
      <c r="B27" s="7">
        <v>180222</v>
      </c>
      <c r="C27" s="8">
        <f>VLOOKUP(B27,'18级'!$A$1:$E$32,4,FALSE)</f>
        <v>1</v>
      </c>
      <c r="D27" s="11"/>
      <c r="E27" s="12"/>
      <c r="G27" s="12"/>
      <c r="H27" s="7">
        <v>190230</v>
      </c>
      <c r="I27" s="8">
        <f>VLOOKUP(H27,'19级'!$A$1:$E$32,4,FALSE)</f>
        <v>0.91489361702127658</v>
      </c>
      <c r="J27" s="11"/>
      <c r="K27" s="12"/>
      <c r="M27" s="12"/>
      <c r="N27" s="7">
        <v>200230</v>
      </c>
      <c r="O27" s="8">
        <f>VLOOKUP(N27,'20级'!$A$1:$E$34,4,FALSE)</f>
        <v>1</v>
      </c>
      <c r="P27" s="11"/>
      <c r="Q27" s="12"/>
      <c r="S27" s="12"/>
      <c r="T27" s="6">
        <v>210225</v>
      </c>
      <c r="U27" s="10">
        <f>VLOOKUP(T27,'21级'!$A$1:$E$35,4,FALSE)</f>
        <v>1.1212121212121211</v>
      </c>
      <c r="V27" s="11"/>
      <c r="W27" s="12"/>
    </row>
    <row r="28" spans="1:23" x14ac:dyDescent="0.45">
      <c r="A28" s="12" t="s">
        <v>30</v>
      </c>
      <c r="B28" s="7">
        <v>180223</v>
      </c>
      <c r="C28" s="8">
        <f>VLOOKUP(B28,'18级'!$A$1:$E$32,4,FALSE)</f>
        <v>0.23809523809523808</v>
      </c>
      <c r="D28" s="11">
        <f>AVERAGE(C28:C33)</f>
        <v>0.68161511427640464</v>
      </c>
      <c r="E28" s="12">
        <v>4</v>
      </c>
      <c r="G28" s="12"/>
      <c r="H28" s="7">
        <v>190231</v>
      </c>
      <c r="I28" s="8">
        <f>VLOOKUP(H28,'19级'!$A$1:$E$32,4,FALSE)</f>
        <v>1.0227272727272727</v>
      </c>
      <c r="J28" s="11"/>
      <c r="K28" s="12"/>
      <c r="M28" s="12"/>
      <c r="N28" s="7">
        <v>200231</v>
      </c>
      <c r="O28" s="8">
        <f>VLOOKUP(N28,'20级'!$A$1:$E$34,4,FALSE)</f>
        <v>1.173913043478261</v>
      </c>
      <c r="P28" s="11"/>
      <c r="Q28" s="12"/>
      <c r="S28" s="12"/>
      <c r="T28" s="6">
        <v>210226</v>
      </c>
      <c r="U28" s="10">
        <f>VLOOKUP(T28,'21级'!$A$1:$E$35,4,FALSE)</f>
        <v>0.75</v>
      </c>
      <c r="V28" s="11"/>
      <c r="W28" s="12"/>
    </row>
    <row r="29" spans="1:23" x14ac:dyDescent="0.45">
      <c r="A29" s="12"/>
      <c r="B29" s="7">
        <v>180224</v>
      </c>
      <c r="C29" s="8">
        <f>VLOOKUP(B29,'18级'!$A$1:$E$32,4,FALSE)</f>
        <v>0.875</v>
      </c>
      <c r="D29" s="11"/>
      <c r="E29" s="12"/>
      <c r="G29" s="12" t="s">
        <v>31</v>
      </c>
      <c r="H29" s="7">
        <v>190222</v>
      </c>
      <c r="I29" s="8">
        <f>VLOOKUP(H29,'19级'!$A$1:$E$32,4,FALSE)</f>
        <v>0.82051282051282048</v>
      </c>
      <c r="J29" s="11">
        <f>AVERAGE(I29:I33)</f>
        <v>0.83811927320839552</v>
      </c>
      <c r="K29" s="12">
        <v>6</v>
      </c>
      <c r="M29" s="12"/>
      <c r="N29" s="7">
        <v>200232</v>
      </c>
      <c r="O29" s="8">
        <f>VLOOKUP(N29,'20级'!$A$1:$E$34,4,FALSE)</f>
        <v>1</v>
      </c>
      <c r="P29" s="11"/>
      <c r="Q29" s="12"/>
      <c r="S29" s="12"/>
      <c r="T29" s="6">
        <v>210233</v>
      </c>
      <c r="U29" s="10">
        <f>VLOOKUP(T29,'21级'!$A$1:$E$35,4,FALSE)</f>
        <v>0.65853658536585369</v>
      </c>
      <c r="V29" s="11"/>
      <c r="W29" s="12"/>
    </row>
    <row r="30" spans="1:23" x14ac:dyDescent="0.45">
      <c r="A30" s="12"/>
      <c r="B30" s="7">
        <v>180225</v>
      </c>
      <c r="C30" s="8">
        <f>VLOOKUP(B30,'18级'!$A$1:$E$32,4,FALSE)</f>
        <v>0.84848484848484851</v>
      </c>
      <c r="D30" s="11"/>
      <c r="E30" s="12"/>
      <c r="G30" s="12"/>
      <c r="H30" s="7">
        <v>190223</v>
      </c>
      <c r="I30" s="8">
        <f>VLOOKUP(H30,'19级'!$A$1:$E$32,4,FALSE)</f>
        <v>0.90243902439024393</v>
      </c>
      <c r="J30" s="11"/>
      <c r="K30" s="12"/>
      <c r="M30" s="7" t="s">
        <v>22</v>
      </c>
      <c r="N30" s="7">
        <v>200220</v>
      </c>
      <c r="O30" s="8">
        <f>VLOOKUP(N30,'20级'!$A$1:$E$34,4,FALSE)</f>
        <v>0.8</v>
      </c>
      <c r="P30" s="8">
        <f>AVERAGE(O30)</f>
        <v>0.8</v>
      </c>
      <c r="Q30" s="7">
        <v>7</v>
      </c>
      <c r="S30" s="12"/>
      <c r="T30" s="6">
        <v>210234</v>
      </c>
      <c r="U30" s="10">
        <f>VLOOKUP(T30,'21级'!$A$1:$E$35,4,FALSE)</f>
        <v>1.2105263157894737</v>
      </c>
      <c r="V30" s="11"/>
      <c r="W30" s="12"/>
    </row>
    <row r="31" spans="1:23" x14ac:dyDescent="0.45">
      <c r="A31" s="12"/>
      <c r="B31" s="7">
        <v>180226</v>
      </c>
      <c r="C31" s="8">
        <f>VLOOKUP(B31,'18级'!$A$1:$E$32,4,FALSE)</f>
        <v>0.65714285714285714</v>
      </c>
      <c r="D31" s="11"/>
      <c r="E31" s="12"/>
      <c r="G31" s="12"/>
      <c r="H31" s="7">
        <v>190224</v>
      </c>
      <c r="I31" s="8">
        <f>VLOOKUP(H31,'19级'!$A$1:$E$32,4,FALSE)</f>
        <v>0.73684210526315785</v>
      </c>
      <c r="J31" s="11"/>
      <c r="K31" s="12"/>
      <c r="M31" s="12" t="s">
        <v>32</v>
      </c>
      <c r="N31" s="7">
        <v>200221</v>
      </c>
      <c r="O31" s="8">
        <f>VLOOKUP(N31,'20级'!$A$1:$E$34,4,FALSE)</f>
        <v>1.0465116279069768</v>
      </c>
      <c r="P31" s="11">
        <f>AVERAGE(O31:O35)</f>
        <v>1.0379054297942558</v>
      </c>
      <c r="Q31" s="12">
        <v>2</v>
      </c>
      <c r="S31" s="13" t="s">
        <v>33</v>
      </c>
      <c r="T31" s="6">
        <v>210227</v>
      </c>
      <c r="U31" s="10">
        <f>VLOOKUP(T31,'21级'!$A$1:$E$35,4,FALSE)</f>
        <v>0.86206896551724133</v>
      </c>
      <c r="V31" s="11">
        <f>AVERAGE(U31:U36)</f>
        <v>1.0102005274419066</v>
      </c>
      <c r="W31" s="12">
        <v>2</v>
      </c>
    </row>
    <row r="32" spans="1:23" x14ac:dyDescent="0.45">
      <c r="A32" s="12"/>
      <c r="B32" s="7">
        <v>180227</v>
      </c>
      <c r="C32" s="8">
        <f>VLOOKUP(B32,'18级'!$A$1:$E$32,4,FALSE)</f>
        <v>0.87096774193548387</v>
      </c>
      <c r="D32" s="11"/>
      <c r="E32" s="12"/>
      <c r="G32" s="12"/>
      <c r="H32" s="7">
        <v>190225</v>
      </c>
      <c r="I32" s="8">
        <f>VLOOKUP(H32,'19级'!$A$1:$E$32,4,FALSE)</f>
        <v>0.89473684210526316</v>
      </c>
      <c r="J32" s="11"/>
      <c r="K32" s="12"/>
      <c r="M32" s="12"/>
      <c r="N32" s="7">
        <v>200222</v>
      </c>
      <c r="O32" s="8">
        <f>VLOOKUP(N32,'20级'!$A$1:$E$34,4,FALSE)</f>
        <v>1.0975609756097562</v>
      </c>
      <c r="P32" s="11"/>
      <c r="Q32" s="12"/>
      <c r="S32" s="12"/>
      <c r="T32" s="6">
        <v>210228</v>
      </c>
      <c r="U32" s="10">
        <f>VLOOKUP(T32,'21级'!$A$1:$E$35,4,FALSE)</f>
        <v>0.83333333333333337</v>
      </c>
      <c r="V32" s="11"/>
      <c r="W32" s="12"/>
    </row>
    <row r="33" spans="1:23" x14ac:dyDescent="0.45">
      <c r="A33" s="12"/>
      <c r="B33" s="7">
        <v>180228</v>
      </c>
      <c r="C33" s="8">
        <f>VLOOKUP(B33,'18级'!$A$1:$E$32,4,FALSE)</f>
        <v>0.6</v>
      </c>
      <c r="D33" s="11"/>
      <c r="E33" s="12"/>
      <c r="G33" s="12"/>
      <c r="H33" s="7">
        <v>190227</v>
      </c>
      <c r="I33" s="8">
        <f>VLOOKUP(H33,'19级'!$A$1:$E$32,4,FALSE)</f>
        <v>0.83606557377049184</v>
      </c>
      <c r="J33" s="11"/>
      <c r="K33" s="12"/>
      <c r="M33" s="12"/>
      <c r="N33" s="7">
        <v>200223</v>
      </c>
      <c r="O33" s="8">
        <f>VLOOKUP(N33,'20级'!$A$1:$E$34,4,FALSE)</f>
        <v>1</v>
      </c>
      <c r="P33" s="11"/>
      <c r="Q33" s="12"/>
      <c r="S33" s="12"/>
      <c r="T33" s="6">
        <v>210229</v>
      </c>
      <c r="U33" s="10">
        <f>VLOOKUP(T33,'21级'!$A$1:$E$35,4,FALSE)</f>
        <v>1</v>
      </c>
      <c r="V33" s="11"/>
      <c r="W33" s="12"/>
    </row>
    <row r="34" spans="1:23" x14ac:dyDescent="0.45">
      <c r="M34" s="12"/>
      <c r="N34" s="7">
        <v>200224</v>
      </c>
      <c r="O34" s="8">
        <f>VLOOKUP(N34,'20级'!$A$1:$E$34,4,FALSE)</f>
        <v>1.0681818181818181</v>
      </c>
      <c r="P34" s="11"/>
      <c r="Q34" s="12"/>
      <c r="S34" s="12"/>
      <c r="T34" s="6">
        <v>210230</v>
      </c>
      <c r="U34" s="10">
        <f>VLOOKUP(T34,'21级'!$A$1:$E$35,4,FALSE)</f>
        <v>1.4545454545454546</v>
      </c>
      <c r="V34" s="11"/>
      <c r="W34" s="12"/>
    </row>
    <row r="35" spans="1:23" x14ac:dyDescent="0.45">
      <c r="M35" s="12"/>
      <c r="N35" s="7">
        <v>200225</v>
      </c>
      <c r="O35" s="8">
        <f>VLOOKUP(N35,'20级'!$A$1:$E$34,4,FALSE)</f>
        <v>0.97727272727272729</v>
      </c>
      <c r="P35" s="11"/>
      <c r="Q35" s="12"/>
      <c r="S35" s="12"/>
      <c r="T35" s="6">
        <v>210231</v>
      </c>
      <c r="U35" s="10">
        <f>VLOOKUP(T35,'21级'!$A$1:$E$35,4,FALSE)</f>
        <v>0.86363636363636365</v>
      </c>
      <c r="V35" s="11"/>
      <c r="W35" s="12"/>
    </row>
    <row r="36" spans="1:23" x14ac:dyDescent="0.45">
      <c r="S36" s="12"/>
      <c r="T36" s="6">
        <v>210232</v>
      </c>
      <c r="U36" s="10">
        <f>VLOOKUP(T36,'21级'!$A$1:$E$35,4,FALSE)</f>
        <v>1.0476190476190477</v>
      </c>
      <c r="V36" s="11"/>
      <c r="W36" s="12"/>
    </row>
  </sheetData>
  <mergeCells count="82">
    <mergeCell ref="A1:E1"/>
    <mergeCell ref="G1:K1"/>
    <mergeCell ref="M1:Q1"/>
    <mergeCell ref="S1:W1"/>
    <mergeCell ref="A3:A5"/>
    <mergeCell ref="E3:E5"/>
    <mergeCell ref="J3:J8"/>
    <mergeCell ref="K3:K8"/>
    <mergeCell ref="M3:M6"/>
    <mergeCell ref="M7:M13"/>
    <mergeCell ref="Q3:Q6"/>
    <mergeCell ref="Q7:Q13"/>
    <mergeCell ref="V3:V8"/>
    <mergeCell ref="V9:V12"/>
    <mergeCell ref="V13:V15"/>
    <mergeCell ref="J9:J12"/>
    <mergeCell ref="A28:A33"/>
    <mergeCell ref="D3:D5"/>
    <mergeCell ref="D6:D11"/>
    <mergeCell ref="D12:D14"/>
    <mergeCell ref="D15:D17"/>
    <mergeCell ref="D18:D22"/>
    <mergeCell ref="D23:D27"/>
    <mergeCell ref="D28:D33"/>
    <mergeCell ref="A6:A11"/>
    <mergeCell ref="A12:A14"/>
    <mergeCell ref="A15:A17"/>
    <mergeCell ref="A18:A22"/>
    <mergeCell ref="A23:A27"/>
    <mergeCell ref="E28:E33"/>
    <mergeCell ref="G3:G8"/>
    <mergeCell ref="G9:G12"/>
    <mergeCell ref="G13:G18"/>
    <mergeCell ref="G19:G23"/>
    <mergeCell ref="G24:G28"/>
    <mergeCell ref="G29:G33"/>
    <mergeCell ref="E6:E11"/>
    <mergeCell ref="E12:E14"/>
    <mergeCell ref="E15:E17"/>
    <mergeCell ref="E18:E22"/>
    <mergeCell ref="E23:E27"/>
    <mergeCell ref="J13:J18"/>
    <mergeCell ref="J19:J23"/>
    <mergeCell ref="J24:J28"/>
    <mergeCell ref="J29:J33"/>
    <mergeCell ref="K9:K12"/>
    <mergeCell ref="K13:K18"/>
    <mergeCell ref="K19:K23"/>
    <mergeCell ref="K24:K28"/>
    <mergeCell ref="K29:K33"/>
    <mergeCell ref="M14:M16"/>
    <mergeCell ref="M17:M22"/>
    <mergeCell ref="M23:M29"/>
    <mergeCell ref="M31:M35"/>
    <mergeCell ref="P3:P6"/>
    <mergeCell ref="P7:P13"/>
    <mergeCell ref="P14:P16"/>
    <mergeCell ref="P17:P22"/>
    <mergeCell ref="P23:P29"/>
    <mergeCell ref="P31:P35"/>
    <mergeCell ref="Q14:Q16"/>
    <mergeCell ref="Q17:Q22"/>
    <mergeCell ref="Q23:Q29"/>
    <mergeCell ref="Q31:Q35"/>
    <mergeCell ref="S3:S8"/>
    <mergeCell ref="S9:S12"/>
    <mergeCell ref="S13:S15"/>
    <mergeCell ref="S16:S20"/>
    <mergeCell ref="S21:S25"/>
    <mergeCell ref="S26:S30"/>
    <mergeCell ref="S31:S36"/>
    <mergeCell ref="V16:V20"/>
    <mergeCell ref="V21:V25"/>
    <mergeCell ref="V26:V30"/>
    <mergeCell ref="V31:V36"/>
    <mergeCell ref="W3:W8"/>
    <mergeCell ref="W9:W12"/>
    <mergeCell ref="W13:W15"/>
    <mergeCell ref="W16:W20"/>
    <mergeCell ref="W21:W25"/>
    <mergeCell ref="W26:W30"/>
    <mergeCell ref="W31:W36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topLeftCell="A10" workbookViewId="0">
      <selection activeCell="D29" sqref="D29"/>
    </sheetView>
  </sheetViews>
  <sheetFormatPr defaultColWidth="9" defaultRowHeight="14.25" x14ac:dyDescent="0.45"/>
  <cols>
    <col min="4" max="4" width="12.796875"/>
  </cols>
  <sheetData>
    <row r="1" spans="1:5" ht="14.65" x14ac:dyDescent="0.45">
      <c r="A1" s="1" t="s">
        <v>9</v>
      </c>
      <c r="B1" s="1" t="s">
        <v>34</v>
      </c>
      <c r="C1" s="1" t="s">
        <v>35</v>
      </c>
      <c r="D1" s="1" t="s">
        <v>10</v>
      </c>
      <c r="E1" s="1" t="s">
        <v>12</v>
      </c>
    </row>
    <row r="2" spans="1:5" ht="14.65" x14ac:dyDescent="0.45">
      <c r="A2" s="5">
        <v>180201</v>
      </c>
      <c r="B2" s="5">
        <v>42</v>
      </c>
      <c r="C2" s="3">
        <v>40</v>
      </c>
      <c r="D2" s="4">
        <f>C2/B2</f>
        <v>0.95238095238095233</v>
      </c>
      <c r="E2">
        <f>RANK(D2,$D$2:$D$32,0)</f>
        <v>2</v>
      </c>
    </row>
    <row r="3" spans="1:5" ht="14.65" x14ac:dyDescent="0.45">
      <c r="A3" s="5">
        <v>180202</v>
      </c>
      <c r="B3" s="5">
        <v>43</v>
      </c>
      <c r="C3" s="3">
        <v>36</v>
      </c>
      <c r="D3" s="4">
        <f t="shared" ref="D3:D32" si="0">C3/B3</f>
        <v>0.83720930232558144</v>
      </c>
      <c r="E3">
        <f t="shared" ref="E3:E32" si="1">RANK(D3,$D$2:$D$32,0)</f>
        <v>11</v>
      </c>
    </row>
    <row r="4" spans="1:5" ht="14.65" x14ac:dyDescent="0.45">
      <c r="A4" s="5">
        <v>180203</v>
      </c>
      <c r="B4" s="5">
        <v>41</v>
      </c>
      <c r="C4" s="3">
        <v>25</v>
      </c>
      <c r="D4" s="4">
        <f t="shared" si="0"/>
        <v>0.6097560975609756</v>
      </c>
      <c r="E4">
        <f t="shared" si="1"/>
        <v>23</v>
      </c>
    </row>
    <row r="5" spans="1:5" ht="14.65" x14ac:dyDescent="0.45">
      <c r="A5" s="5">
        <v>180204</v>
      </c>
      <c r="B5" s="5">
        <v>37</v>
      </c>
      <c r="C5" s="3">
        <v>34</v>
      </c>
      <c r="D5" s="4">
        <f t="shared" si="0"/>
        <v>0.91891891891891897</v>
      </c>
      <c r="E5">
        <f t="shared" si="1"/>
        <v>4</v>
      </c>
    </row>
    <row r="6" spans="1:5" ht="14.65" x14ac:dyDescent="0.45">
      <c r="A6" s="5">
        <v>180205</v>
      </c>
      <c r="B6" s="5">
        <v>40</v>
      </c>
      <c r="C6" s="3">
        <v>18</v>
      </c>
      <c r="D6" s="4">
        <f t="shared" si="0"/>
        <v>0.45</v>
      </c>
      <c r="E6">
        <f t="shared" si="1"/>
        <v>26</v>
      </c>
    </row>
    <row r="7" spans="1:5" ht="14.65" x14ac:dyDescent="0.45">
      <c r="A7" s="5">
        <v>180206</v>
      </c>
      <c r="B7" s="5">
        <v>36</v>
      </c>
      <c r="C7" s="3">
        <v>25</v>
      </c>
      <c r="D7" s="4">
        <f t="shared" si="0"/>
        <v>0.69444444444444442</v>
      </c>
      <c r="E7">
        <f t="shared" si="1"/>
        <v>18</v>
      </c>
    </row>
    <row r="8" spans="1:5" ht="14.65" x14ac:dyDescent="0.45">
      <c r="A8" s="5">
        <v>180207</v>
      </c>
      <c r="B8" s="5">
        <v>35</v>
      </c>
      <c r="C8" s="3">
        <v>23</v>
      </c>
      <c r="D8" s="4">
        <f t="shared" si="0"/>
        <v>0.65714285714285714</v>
      </c>
      <c r="E8">
        <f t="shared" si="1"/>
        <v>21</v>
      </c>
    </row>
    <row r="9" spans="1:5" ht="14.65" x14ac:dyDescent="0.45">
      <c r="A9" s="5">
        <v>180208</v>
      </c>
      <c r="B9" s="5">
        <v>39</v>
      </c>
      <c r="C9" s="3">
        <v>30</v>
      </c>
      <c r="D9" s="4">
        <f t="shared" si="0"/>
        <v>0.76923076923076927</v>
      </c>
      <c r="E9">
        <f t="shared" si="1"/>
        <v>16</v>
      </c>
    </row>
    <row r="10" spans="1:5" ht="14.65" x14ac:dyDescent="0.45">
      <c r="A10" s="5">
        <v>180209</v>
      </c>
      <c r="B10" s="5">
        <v>44</v>
      </c>
      <c r="C10" s="3">
        <v>15</v>
      </c>
      <c r="D10" s="4">
        <f t="shared" si="0"/>
        <v>0.34090909090909088</v>
      </c>
      <c r="E10">
        <f t="shared" si="1"/>
        <v>27</v>
      </c>
    </row>
    <row r="11" spans="1:5" ht="14.65" x14ac:dyDescent="0.45">
      <c r="A11" s="5">
        <v>180210</v>
      </c>
      <c r="B11" s="5">
        <v>44</v>
      </c>
      <c r="C11" s="3">
        <v>15</v>
      </c>
      <c r="D11" s="4">
        <f t="shared" si="0"/>
        <v>0.34090909090909088</v>
      </c>
      <c r="E11">
        <f t="shared" si="1"/>
        <v>27</v>
      </c>
    </row>
    <row r="12" spans="1:5" ht="14.65" x14ac:dyDescent="0.45">
      <c r="A12" s="5">
        <v>180211</v>
      </c>
      <c r="B12" s="5">
        <v>42</v>
      </c>
      <c r="C12" s="3">
        <v>33</v>
      </c>
      <c r="D12" s="4">
        <f t="shared" si="0"/>
        <v>0.7857142857142857</v>
      </c>
      <c r="E12">
        <f t="shared" si="1"/>
        <v>15</v>
      </c>
    </row>
    <row r="13" spans="1:5" ht="14.65" x14ac:dyDescent="0.45">
      <c r="A13" s="5">
        <v>180212</v>
      </c>
      <c r="B13" s="5">
        <v>40</v>
      </c>
      <c r="C13" s="3">
        <v>10</v>
      </c>
      <c r="D13" s="4">
        <f t="shared" si="0"/>
        <v>0.25</v>
      </c>
      <c r="E13">
        <f t="shared" si="1"/>
        <v>29</v>
      </c>
    </row>
    <row r="14" spans="1:5" ht="14.65" x14ac:dyDescent="0.45">
      <c r="A14" s="5">
        <v>180213</v>
      </c>
      <c r="B14" s="5">
        <v>51</v>
      </c>
      <c r="C14" s="3">
        <v>34</v>
      </c>
      <c r="D14" s="4">
        <f t="shared" si="0"/>
        <v>0.66666666666666663</v>
      </c>
      <c r="E14">
        <f t="shared" si="1"/>
        <v>20</v>
      </c>
    </row>
    <row r="15" spans="1:5" ht="14.65" x14ac:dyDescent="0.45">
      <c r="A15" s="5">
        <v>180214</v>
      </c>
      <c r="B15" s="5">
        <v>48</v>
      </c>
      <c r="C15" s="3">
        <v>26</v>
      </c>
      <c r="D15" s="4">
        <f t="shared" si="0"/>
        <v>0.54166666666666663</v>
      </c>
      <c r="E15">
        <f t="shared" si="1"/>
        <v>25</v>
      </c>
    </row>
    <row r="16" spans="1:5" ht="14.65" x14ac:dyDescent="0.45">
      <c r="A16" s="5">
        <v>180215</v>
      </c>
      <c r="B16" s="5">
        <v>50</v>
      </c>
      <c r="C16" s="3">
        <v>34</v>
      </c>
      <c r="D16" s="4">
        <f t="shared" si="0"/>
        <v>0.68</v>
      </c>
      <c r="E16">
        <f t="shared" si="1"/>
        <v>19</v>
      </c>
    </row>
    <row r="17" spans="1:5" ht="14.65" x14ac:dyDescent="0.45">
      <c r="A17" s="5">
        <v>180216</v>
      </c>
      <c r="B17" s="5">
        <v>52</v>
      </c>
      <c r="C17" s="3">
        <v>43</v>
      </c>
      <c r="D17" s="4">
        <f t="shared" si="0"/>
        <v>0.82692307692307687</v>
      </c>
      <c r="E17">
        <f t="shared" si="1"/>
        <v>12</v>
      </c>
    </row>
    <row r="18" spans="1:5" ht="14.65" x14ac:dyDescent="0.45">
      <c r="A18" s="5">
        <v>180217</v>
      </c>
      <c r="B18" s="5">
        <v>46</v>
      </c>
      <c r="C18" s="3">
        <v>3</v>
      </c>
      <c r="D18" s="4">
        <f t="shared" si="0"/>
        <v>6.5217391304347824E-2</v>
      </c>
      <c r="E18">
        <f t="shared" si="1"/>
        <v>31</v>
      </c>
    </row>
    <row r="19" spans="1:5" ht="14.65" x14ac:dyDescent="0.45">
      <c r="A19" s="5">
        <v>180218</v>
      </c>
      <c r="B19" s="5">
        <v>50</v>
      </c>
      <c r="C19" s="3">
        <v>47</v>
      </c>
      <c r="D19" s="4">
        <f t="shared" si="0"/>
        <v>0.94</v>
      </c>
      <c r="E19">
        <f t="shared" si="1"/>
        <v>3</v>
      </c>
    </row>
    <row r="20" spans="1:5" ht="14.65" x14ac:dyDescent="0.45">
      <c r="A20" s="5">
        <v>180219</v>
      </c>
      <c r="B20" s="5">
        <v>51</v>
      </c>
      <c r="C20" s="3">
        <v>37</v>
      </c>
      <c r="D20" s="4">
        <f t="shared" si="0"/>
        <v>0.72549019607843135</v>
      </c>
      <c r="E20">
        <f t="shared" si="1"/>
        <v>17</v>
      </c>
    </row>
    <row r="21" spans="1:5" ht="14.65" x14ac:dyDescent="0.45">
      <c r="A21" s="5">
        <v>180220</v>
      </c>
      <c r="B21" s="5">
        <v>51</v>
      </c>
      <c r="C21" s="3">
        <v>43</v>
      </c>
      <c r="D21" s="4">
        <f t="shared" si="0"/>
        <v>0.84313725490196079</v>
      </c>
      <c r="E21">
        <f t="shared" si="1"/>
        <v>10</v>
      </c>
    </row>
    <row r="22" spans="1:5" ht="14.65" x14ac:dyDescent="0.45">
      <c r="A22" s="5">
        <v>180221</v>
      </c>
      <c r="B22" s="5">
        <v>38</v>
      </c>
      <c r="C22" s="3">
        <v>31</v>
      </c>
      <c r="D22" s="4">
        <f t="shared" si="0"/>
        <v>0.81578947368421051</v>
      </c>
      <c r="E22">
        <f t="shared" si="1"/>
        <v>13</v>
      </c>
    </row>
    <row r="23" spans="1:5" ht="14.65" x14ac:dyDescent="0.45">
      <c r="A23" s="5">
        <v>180222</v>
      </c>
      <c r="B23" s="5">
        <v>37</v>
      </c>
      <c r="C23" s="3">
        <v>37</v>
      </c>
      <c r="D23" s="4">
        <f t="shared" si="0"/>
        <v>1</v>
      </c>
      <c r="E23">
        <f t="shared" si="1"/>
        <v>1</v>
      </c>
    </row>
    <row r="24" spans="1:5" ht="14.65" x14ac:dyDescent="0.45">
      <c r="A24" s="5">
        <v>180223</v>
      </c>
      <c r="B24" s="5">
        <v>42</v>
      </c>
      <c r="C24" s="3">
        <v>10</v>
      </c>
      <c r="D24" s="4">
        <f t="shared" si="0"/>
        <v>0.23809523809523808</v>
      </c>
      <c r="E24">
        <f t="shared" si="1"/>
        <v>30</v>
      </c>
    </row>
    <row r="25" spans="1:5" ht="14.65" x14ac:dyDescent="0.45">
      <c r="A25" s="5">
        <v>180224</v>
      </c>
      <c r="B25" s="5">
        <v>32</v>
      </c>
      <c r="C25" s="3">
        <v>28</v>
      </c>
      <c r="D25" s="4">
        <f t="shared" si="0"/>
        <v>0.875</v>
      </c>
      <c r="E25">
        <f t="shared" si="1"/>
        <v>5</v>
      </c>
    </row>
    <row r="26" spans="1:5" ht="14.65" x14ac:dyDescent="0.45">
      <c r="A26" s="5">
        <v>180225</v>
      </c>
      <c r="B26" s="5">
        <v>33</v>
      </c>
      <c r="C26" s="3">
        <v>28</v>
      </c>
      <c r="D26" s="4">
        <f t="shared" si="0"/>
        <v>0.84848484848484851</v>
      </c>
      <c r="E26">
        <f t="shared" si="1"/>
        <v>8</v>
      </c>
    </row>
    <row r="27" spans="1:5" ht="14.65" x14ac:dyDescent="0.45">
      <c r="A27" s="5">
        <v>180226</v>
      </c>
      <c r="B27" s="5">
        <v>35</v>
      </c>
      <c r="C27" s="3">
        <v>23</v>
      </c>
      <c r="D27" s="4">
        <f t="shared" si="0"/>
        <v>0.65714285714285714</v>
      </c>
      <c r="E27">
        <f t="shared" si="1"/>
        <v>21</v>
      </c>
    </row>
    <row r="28" spans="1:5" ht="14.65" x14ac:dyDescent="0.45">
      <c r="A28" s="5">
        <v>180227</v>
      </c>
      <c r="B28" s="5">
        <v>31</v>
      </c>
      <c r="C28" s="3">
        <v>27</v>
      </c>
      <c r="D28" s="4">
        <f t="shared" si="0"/>
        <v>0.87096774193548387</v>
      </c>
      <c r="E28">
        <f t="shared" si="1"/>
        <v>7</v>
      </c>
    </row>
    <row r="29" spans="1:5" ht="14.65" x14ac:dyDescent="0.45">
      <c r="A29" s="5">
        <v>180228</v>
      </c>
      <c r="B29" s="5">
        <v>40</v>
      </c>
      <c r="C29" s="3">
        <v>24</v>
      </c>
      <c r="D29" s="4">
        <f t="shared" si="0"/>
        <v>0.6</v>
      </c>
      <c r="E29">
        <f t="shared" si="1"/>
        <v>24</v>
      </c>
    </row>
    <row r="30" spans="1:5" ht="14.65" x14ac:dyDescent="0.45">
      <c r="A30" s="5">
        <v>180229</v>
      </c>
      <c r="B30" s="5">
        <v>39</v>
      </c>
      <c r="C30" s="3">
        <v>34</v>
      </c>
      <c r="D30" s="4">
        <f t="shared" si="0"/>
        <v>0.87179487179487181</v>
      </c>
      <c r="E30">
        <f t="shared" si="1"/>
        <v>6</v>
      </c>
    </row>
    <row r="31" spans="1:5" ht="14.65" x14ac:dyDescent="0.45">
      <c r="A31" s="5">
        <v>180230</v>
      </c>
      <c r="B31" s="5">
        <v>45</v>
      </c>
      <c r="C31" s="3">
        <v>38</v>
      </c>
      <c r="D31" s="4">
        <f t="shared" si="0"/>
        <v>0.84444444444444444</v>
      </c>
      <c r="E31">
        <f t="shared" si="1"/>
        <v>9</v>
      </c>
    </row>
    <row r="32" spans="1:5" ht="14.65" x14ac:dyDescent="0.45">
      <c r="A32" s="5">
        <v>180231</v>
      </c>
      <c r="B32" s="5">
        <v>43</v>
      </c>
      <c r="C32" s="3">
        <v>34</v>
      </c>
      <c r="D32" s="4">
        <f t="shared" si="0"/>
        <v>0.79069767441860461</v>
      </c>
      <c r="E32">
        <f t="shared" si="1"/>
        <v>14</v>
      </c>
    </row>
  </sheetData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B16" sqref="B16"/>
    </sheetView>
  </sheetViews>
  <sheetFormatPr defaultColWidth="9" defaultRowHeight="14.25" x14ac:dyDescent="0.45"/>
  <cols>
    <col min="4" max="4" width="12.796875"/>
  </cols>
  <sheetData>
    <row r="1" spans="1:5" ht="14.65" x14ac:dyDescent="0.45">
      <c r="A1" s="1" t="s">
        <v>9</v>
      </c>
      <c r="B1" s="1" t="s">
        <v>34</v>
      </c>
      <c r="C1" s="1" t="s">
        <v>35</v>
      </c>
      <c r="D1" s="1" t="s">
        <v>10</v>
      </c>
      <c r="E1" s="1" t="s">
        <v>12</v>
      </c>
    </row>
    <row r="2" spans="1:5" ht="14.65" x14ac:dyDescent="0.45">
      <c r="A2" s="5">
        <v>190201</v>
      </c>
      <c r="B2" s="5">
        <v>25</v>
      </c>
      <c r="C2" s="3">
        <v>27</v>
      </c>
      <c r="D2" s="4">
        <f>C2/B2</f>
        <v>1.08</v>
      </c>
      <c r="E2">
        <f>RANK(D2,$D$2:$D$32,0)</f>
        <v>2</v>
      </c>
    </row>
    <row r="3" spans="1:5" ht="14.65" x14ac:dyDescent="0.45">
      <c r="A3" s="5">
        <v>190202</v>
      </c>
      <c r="B3" s="5">
        <v>26</v>
      </c>
      <c r="C3" s="3">
        <v>25</v>
      </c>
      <c r="D3" s="4">
        <f t="shared" ref="D3:D32" si="0">C3/B3</f>
        <v>0.96153846153846156</v>
      </c>
      <c r="E3">
        <f t="shared" ref="E3:E32" si="1">RANK(D3,$D$2:$D$32,0)</f>
        <v>12</v>
      </c>
    </row>
    <row r="4" spans="1:5" ht="14.65" x14ac:dyDescent="0.45">
      <c r="A4" s="5">
        <v>190203</v>
      </c>
      <c r="B4" s="5">
        <v>32</v>
      </c>
      <c r="C4" s="3">
        <v>30</v>
      </c>
      <c r="D4" s="4">
        <f t="shared" si="0"/>
        <v>0.9375</v>
      </c>
      <c r="E4">
        <f t="shared" si="1"/>
        <v>15</v>
      </c>
    </row>
    <row r="5" spans="1:5" ht="14.65" x14ac:dyDescent="0.45">
      <c r="A5" s="5">
        <v>190204</v>
      </c>
      <c r="B5" s="5">
        <v>32</v>
      </c>
      <c r="C5" s="3">
        <v>28</v>
      </c>
      <c r="D5" s="4">
        <f t="shared" si="0"/>
        <v>0.875</v>
      </c>
      <c r="E5">
        <f t="shared" si="1"/>
        <v>23</v>
      </c>
    </row>
    <row r="6" spans="1:5" ht="14.65" x14ac:dyDescent="0.45">
      <c r="A6" s="5">
        <v>190205</v>
      </c>
      <c r="B6" s="5">
        <v>29</v>
      </c>
      <c r="C6" s="3">
        <v>29</v>
      </c>
      <c r="D6" s="4">
        <f t="shared" si="0"/>
        <v>1</v>
      </c>
      <c r="E6">
        <f t="shared" si="1"/>
        <v>5</v>
      </c>
    </row>
    <row r="7" spans="1:5" ht="14.65" x14ac:dyDescent="0.45">
      <c r="A7" s="5">
        <v>190206</v>
      </c>
      <c r="B7" s="5">
        <v>31</v>
      </c>
      <c r="C7" s="3">
        <v>32</v>
      </c>
      <c r="D7" s="4">
        <f t="shared" si="0"/>
        <v>1.032258064516129</v>
      </c>
      <c r="E7">
        <f t="shared" si="1"/>
        <v>3</v>
      </c>
    </row>
    <row r="8" spans="1:5" ht="14.65" x14ac:dyDescent="0.45">
      <c r="A8" s="5">
        <v>190207</v>
      </c>
      <c r="B8" s="5">
        <v>39</v>
      </c>
      <c r="C8" s="3">
        <v>34</v>
      </c>
      <c r="D8" s="4">
        <f t="shared" si="0"/>
        <v>0.87179487179487181</v>
      </c>
      <c r="E8">
        <f t="shared" si="1"/>
        <v>24</v>
      </c>
    </row>
    <row r="9" spans="1:5" ht="14.65" x14ac:dyDescent="0.45">
      <c r="A9" s="5">
        <v>190208</v>
      </c>
      <c r="B9" s="5">
        <v>37</v>
      </c>
      <c r="C9" s="3">
        <v>35</v>
      </c>
      <c r="D9" s="4">
        <f t="shared" si="0"/>
        <v>0.94594594594594594</v>
      </c>
      <c r="E9">
        <f t="shared" si="1"/>
        <v>14</v>
      </c>
    </row>
    <row r="10" spans="1:5" ht="14.65" x14ac:dyDescent="0.45">
      <c r="A10" s="5">
        <v>190209</v>
      </c>
      <c r="B10" s="5">
        <v>41</v>
      </c>
      <c r="C10" s="3">
        <v>38</v>
      </c>
      <c r="D10" s="4">
        <f t="shared" si="0"/>
        <v>0.92682926829268297</v>
      </c>
      <c r="E10">
        <f t="shared" si="1"/>
        <v>17</v>
      </c>
    </row>
    <row r="11" spans="1:5" ht="14.65" x14ac:dyDescent="0.45">
      <c r="A11" s="5">
        <v>190210</v>
      </c>
      <c r="B11" s="5">
        <v>43</v>
      </c>
      <c r="C11" s="3">
        <v>41</v>
      </c>
      <c r="D11" s="4">
        <f t="shared" si="0"/>
        <v>0.95348837209302328</v>
      </c>
      <c r="E11">
        <f t="shared" si="1"/>
        <v>13</v>
      </c>
    </row>
    <row r="12" spans="1:5" ht="14.65" x14ac:dyDescent="0.45">
      <c r="A12" s="5">
        <v>190211</v>
      </c>
      <c r="B12" s="5">
        <v>39</v>
      </c>
      <c r="C12" s="3">
        <v>33</v>
      </c>
      <c r="D12" s="4">
        <f t="shared" si="0"/>
        <v>0.84615384615384615</v>
      </c>
      <c r="E12">
        <f t="shared" si="1"/>
        <v>26</v>
      </c>
    </row>
    <row r="13" spans="1:5" ht="14.65" x14ac:dyDescent="0.45">
      <c r="A13" s="5">
        <v>190212</v>
      </c>
      <c r="B13" s="5">
        <v>42</v>
      </c>
      <c r="C13" s="3">
        <v>37</v>
      </c>
      <c r="D13" s="4">
        <f t="shared" si="0"/>
        <v>0.88095238095238093</v>
      </c>
      <c r="E13">
        <f t="shared" si="1"/>
        <v>21</v>
      </c>
    </row>
    <row r="14" spans="1:5" ht="14.65" x14ac:dyDescent="0.45">
      <c r="A14" s="5">
        <v>190213</v>
      </c>
      <c r="B14" s="5">
        <v>39</v>
      </c>
      <c r="C14" s="3">
        <v>38</v>
      </c>
      <c r="D14" s="4">
        <f t="shared" si="0"/>
        <v>0.97435897435897434</v>
      </c>
      <c r="E14">
        <f t="shared" si="1"/>
        <v>11</v>
      </c>
    </row>
    <row r="15" spans="1:5" ht="14.65" x14ac:dyDescent="0.45">
      <c r="A15" s="5">
        <v>190214</v>
      </c>
      <c r="B15" s="5">
        <v>40</v>
      </c>
      <c r="C15" s="3">
        <v>40</v>
      </c>
      <c r="D15" s="4">
        <f t="shared" si="0"/>
        <v>1</v>
      </c>
      <c r="E15">
        <f t="shared" si="1"/>
        <v>5</v>
      </c>
    </row>
    <row r="16" spans="1:5" ht="14.65" x14ac:dyDescent="0.45">
      <c r="A16" s="5">
        <v>190215</v>
      </c>
      <c r="B16" s="5">
        <v>43</v>
      </c>
      <c r="C16" s="3">
        <v>42</v>
      </c>
      <c r="D16" s="4">
        <f t="shared" si="0"/>
        <v>0.97674418604651159</v>
      </c>
      <c r="E16">
        <f t="shared" si="1"/>
        <v>10</v>
      </c>
    </row>
    <row r="17" spans="1:5" ht="14.65" x14ac:dyDescent="0.45">
      <c r="A17" s="5">
        <v>190216</v>
      </c>
      <c r="B17" s="5">
        <v>45</v>
      </c>
      <c r="C17" s="3">
        <v>38</v>
      </c>
      <c r="D17" s="4">
        <f t="shared" si="0"/>
        <v>0.84444444444444444</v>
      </c>
      <c r="E17">
        <f t="shared" si="1"/>
        <v>27</v>
      </c>
    </row>
    <row r="18" spans="1:5" ht="14.65" x14ac:dyDescent="0.45">
      <c r="A18" s="5">
        <v>190217</v>
      </c>
      <c r="B18" s="5">
        <v>39</v>
      </c>
      <c r="C18" s="3">
        <v>39</v>
      </c>
      <c r="D18" s="4">
        <f t="shared" si="0"/>
        <v>1</v>
      </c>
      <c r="E18">
        <f t="shared" si="1"/>
        <v>5</v>
      </c>
    </row>
    <row r="19" spans="1:5" ht="14.65" x14ac:dyDescent="0.45">
      <c r="A19" s="5">
        <v>190218</v>
      </c>
      <c r="B19" s="5">
        <v>36</v>
      </c>
      <c r="C19" s="3">
        <v>36</v>
      </c>
      <c r="D19" s="4">
        <f t="shared" si="0"/>
        <v>1</v>
      </c>
      <c r="E19">
        <f t="shared" si="1"/>
        <v>5</v>
      </c>
    </row>
    <row r="20" spans="1:5" ht="14.65" x14ac:dyDescent="0.45">
      <c r="A20" s="5">
        <v>190219</v>
      </c>
      <c r="B20" s="5">
        <v>37</v>
      </c>
      <c r="C20" s="3">
        <v>37</v>
      </c>
      <c r="D20" s="4">
        <f t="shared" si="0"/>
        <v>1</v>
      </c>
      <c r="E20">
        <f t="shared" si="1"/>
        <v>5</v>
      </c>
    </row>
    <row r="21" spans="1:5" ht="14.65" x14ac:dyDescent="0.45">
      <c r="A21" s="5">
        <v>190220</v>
      </c>
      <c r="B21" s="5">
        <v>45</v>
      </c>
      <c r="C21" s="3">
        <v>39</v>
      </c>
      <c r="D21" s="4">
        <f t="shared" si="0"/>
        <v>0.8666666666666667</v>
      </c>
      <c r="E21">
        <f t="shared" si="1"/>
        <v>25</v>
      </c>
    </row>
    <row r="22" spans="1:5" ht="14.65" x14ac:dyDescent="0.45">
      <c r="A22" s="5">
        <v>190221</v>
      </c>
      <c r="B22" s="5">
        <v>37</v>
      </c>
      <c r="C22" s="3">
        <v>40</v>
      </c>
      <c r="D22" s="4">
        <f t="shared" si="0"/>
        <v>1.0810810810810811</v>
      </c>
      <c r="E22">
        <f t="shared" si="1"/>
        <v>1</v>
      </c>
    </row>
    <row r="23" spans="1:5" ht="14.65" x14ac:dyDescent="0.45">
      <c r="A23" s="5">
        <v>190222</v>
      </c>
      <c r="B23" s="5">
        <v>39</v>
      </c>
      <c r="C23" s="3">
        <v>32</v>
      </c>
      <c r="D23" s="4">
        <f t="shared" si="0"/>
        <v>0.82051282051282048</v>
      </c>
      <c r="E23">
        <f t="shared" si="1"/>
        <v>29</v>
      </c>
    </row>
    <row r="24" spans="1:5" ht="14.65" x14ac:dyDescent="0.45">
      <c r="A24" s="5">
        <v>190223</v>
      </c>
      <c r="B24" s="5">
        <v>41</v>
      </c>
      <c r="C24" s="3">
        <v>37</v>
      </c>
      <c r="D24" s="4">
        <f t="shared" si="0"/>
        <v>0.90243902439024393</v>
      </c>
      <c r="E24">
        <f t="shared" si="1"/>
        <v>19</v>
      </c>
    </row>
    <row r="25" spans="1:5" ht="14.65" x14ac:dyDescent="0.45">
      <c r="A25" s="5">
        <v>190224</v>
      </c>
      <c r="B25" s="5">
        <v>38</v>
      </c>
      <c r="C25" s="3">
        <v>28</v>
      </c>
      <c r="D25" s="4">
        <f t="shared" si="0"/>
        <v>0.73684210526315785</v>
      </c>
      <c r="E25">
        <f t="shared" si="1"/>
        <v>31</v>
      </c>
    </row>
    <row r="26" spans="1:5" ht="14.65" x14ac:dyDescent="0.45">
      <c r="A26" s="5">
        <v>190225</v>
      </c>
      <c r="B26" s="5">
        <v>38</v>
      </c>
      <c r="C26" s="3">
        <v>34</v>
      </c>
      <c r="D26" s="4">
        <f t="shared" si="0"/>
        <v>0.89473684210526316</v>
      </c>
      <c r="E26">
        <f t="shared" si="1"/>
        <v>20</v>
      </c>
    </row>
    <row r="27" spans="1:5" ht="14.65" x14ac:dyDescent="0.45">
      <c r="A27" s="5">
        <v>190226</v>
      </c>
      <c r="B27" s="5">
        <v>42</v>
      </c>
      <c r="C27" s="3">
        <v>39</v>
      </c>
      <c r="D27" s="4">
        <f t="shared" si="0"/>
        <v>0.9285714285714286</v>
      </c>
      <c r="E27">
        <f t="shared" si="1"/>
        <v>16</v>
      </c>
    </row>
    <row r="28" spans="1:5" ht="14.65" x14ac:dyDescent="0.45">
      <c r="A28" s="5">
        <v>190227</v>
      </c>
      <c r="B28" s="5">
        <v>61</v>
      </c>
      <c r="C28" s="3">
        <v>51</v>
      </c>
      <c r="D28" s="4">
        <f t="shared" si="0"/>
        <v>0.83606557377049184</v>
      </c>
      <c r="E28">
        <f t="shared" si="1"/>
        <v>28</v>
      </c>
    </row>
    <row r="29" spans="1:5" ht="14.65" x14ac:dyDescent="0.45">
      <c r="A29" s="5">
        <v>190228</v>
      </c>
      <c r="B29" s="5">
        <v>41</v>
      </c>
      <c r="C29" s="3">
        <v>36</v>
      </c>
      <c r="D29" s="4">
        <f t="shared" si="0"/>
        <v>0.87804878048780488</v>
      </c>
      <c r="E29">
        <f t="shared" si="1"/>
        <v>22</v>
      </c>
    </row>
    <row r="30" spans="1:5" ht="14.65" x14ac:dyDescent="0.45">
      <c r="A30" s="5">
        <v>190229</v>
      </c>
      <c r="B30" s="5">
        <v>43</v>
      </c>
      <c r="C30" s="3">
        <v>32</v>
      </c>
      <c r="D30" s="4">
        <f t="shared" si="0"/>
        <v>0.7441860465116279</v>
      </c>
      <c r="E30">
        <f t="shared" si="1"/>
        <v>30</v>
      </c>
    </row>
    <row r="31" spans="1:5" ht="14.65" x14ac:dyDescent="0.45">
      <c r="A31" s="5">
        <v>190230</v>
      </c>
      <c r="B31" s="5">
        <v>47</v>
      </c>
      <c r="C31" s="3">
        <v>43</v>
      </c>
      <c r="D31" s="4">
        <f t="shared" si="0"/>
        <v>0.91489361702127658</v>
      </c>
      <c r="E31">
        <f t="shared" si="1"/>
        <v>18</v>
      </c>
    </row>
    <row r="32" spans="1:5" ht="14.65" x14ac:dyDescent="0.45">
      <c r="A32" s="5">
        <v>190231</v>
      </c>
      <c r="B32" s="5">
        <v>44</v>
      </c>
      <c r="C32" s="3">
        <v>45</v>
      </c>
      <c r="D32" s="4">
        <f t="shared" si="0"/>
        <v>1.0227272727272727</v>
      </c>
      <c r="E32">
        <f t="shared" si="1"/>
        <v>4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F13" sqref="F13"/>
    </sheetView>
  </sheetViews>
  <sheetFormatPr defaultColWidth="9" defaultRowHeight="14.25" x14ac:dyDescent="0.45"/>
  <cols>
    <col min="4" max="4" width="12.796875"/>
  </cols>
  <sheetData>
    <row r="1" spans="1:5" ht="14.65" x14ac:dyDescent="0.45">
      <c r="A1" s="1" t="s">
        <v>9</v>
      </c>
      <c r="B1" s="1" t="s">
        <v>34</v>
      </c>
      <c r="C1" s="1" t="s">
        <v>35</v>
      </c>
      <c r="D1" s="1" t="s">
        <v>10</v>
      </c>
      <c r="E1" s="1" t="s">
        <v>12</v>
      </c>
    </row>
    <row r="2" spans="1:5" ht="14.65" x14ac:dyDescent="0.45">
      <c r="A2" s="5">
        <v>200201</v>
      </c>
      <c r="B2" s="5">
        <v>43</v>
      </c>
      <c r="C2" s="3">
        <v>44</v>
      </c>
      <c r="D2" s="4">
        <f>C2/B2</f>
        <v>1.0232558139534884</v>
      </c>
      <c r="E2">
        <f>RANK(D2,$D$2:$D$34,0)</f>
        <v>14</v>
      </c>
    </row>
    <row r="3" spans="1:5" ht="14.65" x14ac:dyDescent="0.45">
      <c r="A3" s="5">
        <v>200202</v>
      </c>
      <c r="B3" s="5">
        <v>41</v>
      </c>
      <c r="C3" s="3">
        <v>45</v>
      </c>
      <c r="D3" s="4">
        <f t="shared" ref="D3:D34" si="0">C3/B3</f>
        <v>1.0975609756097562</v>
      </c>
      <c r="E3">
        <f t="shared" ref="E3:E34" si="1">RANK(D3,$D$2:$D$34,0)</f>
        <v>4</v>
      </c>
    </row>
    <row r="4" spans="1:5" ht="14.65" x14ac:dyDescent="0.45">
      <c r="A4" s="5">
        <v>200203</v>
      </c>
      <c r="B4" s="5">
        <v>28</v>
      </c>
      <c r="C4" s="3">
        <v>29</v>
      </c>
      <c r="D4" s="4">
        <f t="shared" si="0"/>
        <v>1.0357142857142858</v>
      </c>
      <c r="E4">
        <f t="shared" si="1"/>
        <v>11</v>
      </c>
    </row>
    <row r="5" spans="1:5" ht="14.65" x14ac:dyDescent="0.45">
      <c r="A5" s="5">
        <v>200204</v>
      </c>
      <c r="B5" s="5">
        <v>29</v>
      </c>
      <c r="C5" s="3">
        <v>28</v>
      </c>
      <c r="D5" s="4">
        <f t="shared" si="0"/>
        <v>0.96551724137931039</v>
      </c>
      <c r="E5">
        <f t="shared" si="1"/>
        <v>26</v>
      </c>
    </row>
    <row r="6" spans="1:5" ht="14.65" x14ac:dyDescent="0.45">
      <c r="A6" s="5">
        <v>200205</v>
      </c>
      <c r="B6" s="5">
        <v>25</v>
      </c>
      <c r="C6" s="3">
        <v>27</v>
      </c>
      <c r="D6" s="4">
        <f t="shared" si="0"/>
        <v>1.08</v>
      </c>
      <c r="E6">
        <f t="shared" si="1"/>
        <v>6</v>
      </c>
    </row>
    <row r="7" spans="1:5" ht="14.65" x14ac:dyDescent="0.45">
      <c r="A7" s="5">
        <v>200206</v>
      </c>
      <c r="B7" s="5">
        <v>26</v>
      </c>
      <c r="C7" s="3">
        <v>24</v>
      </c>
      <c r="D7" s="4">
        <f t="shared" si="0"/>
        <v>0.92307692307692313</v>
      </c>
      <c r="E7">
        <f t="shared" si="1"/>
        <v>28</v>
      </c>
    </row>
    <row r="8" spans="1:5" ht="14.65" x14ac:dyDescent="0.45">
      <c r="A8" s="5">
        <v>200207</v>
      </c>
      <c r="B8" s="5">
        <v>35</v>
      </c>
      <c r="C8" s="3">
        <v>33</v>
      </c>
      <c r="D8" s="4">
        <f t="shared" si="0"/>
        <v>0.94285714285714284</v>
      </c>
      <c r="E8">
        <f t="shared" si="1"/>
        <v>27</v>
      </c>
    </row>
    <row r="9" spans="1:5" ht="14.65" x14ac:dyDescent="0.45">
      <c r="A9" s="5">
        <v>200208</v>
      </c>
      <c r="B9" s="5">
        <v>35</v>
      </c>
      <c r="C9" s="3">
        <v>37</v>
      </c>
      <c r="D9" s="4">
        <f t="shared" si="0"/>
        <v>1.0571428571428572</v>
      </c>
      <c r="E9">
        <f t="shared" si="1"/>
        <v>8</v>
      </c>
    </row>
    <row r="10" spans="1:5" ht="14.65" x14ac:dyDescent="0.45">
      <c r="A10" s="5">
        <v>200209</v>
      </c>
      <c r="B10" s="5">
        <v>44</v>
      </c>
      <c r="C10" s="3">
        <v>35</v>
      </c>
      <c r="D10" s="4">
        <f t="shared" si="0"/>
        <v>0.79545454545454541</v>
      </c>
      <c r="E10">
        <f t="shared" si="1"/>
        <v>33</v>
      </c>
    </row>
    <row r="11" spans="1:5" ht="14.65" x14ac:dyDescent="0.45">
      <c r="A11" s="5">
        <v>200210</v>
      </c>
      <c r="B11" s="5">
        <v>42</v>
      </c>
      <c r="C11" s="3">
        <v>41</v>
      </c>
      <c r="D11" s="4">
        <f t="shared" si="0"/>
        <v>0.97619047619047616</v>
      </c>
      <c r="E11">
        <f t="shared" si="1"/>
        <v>24</v>
      </c>
    </row>
    <row r="12" spans="1:5" ht="14.65" x14ac:dyDescent="0.45">
      <c r="A12" s="5">
        <v>200211</v>
      </c>
      <c r="B12" s="5">
        <v>40</v>
      </c>
      <c r="C12" s="3">
        <v>39</v>
      </c>
      <c r="D12" s="4">
        <f t="shared" si="0"/>
        <v>0.97499999999999998</v>
      </c>
      <c r="E12">
        <f t="shared" si="1"/>
        <v>25</v>
      </c>
    </row>
    <row r="13" spans="1:5" ht="14.65" x14ac:dyDescent="0.45">
      <c r="A13" s="5">
        <v>200212</v>
      </c>
      <c r="B13" s="5">
        <v>36</v>
      </c>
      <c r="C13" s="3">
        <v>42</v>
      </c>
      <c r="D13" s="4">
        <f t="shared" si="0"/>
        <v>1.1666666666666667</v>
      </c>
      <c r="E13">
        <f t="shared" si="1"/>
        <v>3</v>
      </c>
    </row>
    <row r="14" spans="1:5" ht="14.65" x14ac:dyDescent="0.45">
      <c r="A14" s="5">
        <v>200213</v>
      </c>
      <c r="B14" s="5">
        <v>31</v>
      </c>
      <c r="C14" s="3">
        <v>31</v>
      </c>
      <c r="D14" s="4">
        <f t="shared" si="0"/>
        <v>1</v>
      </c>
      <c r="E14">
        <f t="shared" si="1"/>
        <v>15</v>
      </c>
    </row>
    <row r="15" spans="1:5" ht="14.65" x14ac:dyDescent="0.45">
      <c r="A15" s="5">
        <v>200214</v>
      </c>
      <c r="B15" s="5">
        <v>27</v>
      </c>
      <c r="C15" s="3">
        <v>32</v>
      </c>
      <c r="D15" s="4">
        <f t="shared" si="0"/>
        <v>1.1851851851851851</v>
      </c>
      <c r="E15">
        <f t="shared" si="1"/>
        <v>1</v>
      </c>
    </row>
    <row r="16" spans="1:5" ht="14.65" x14ac:dyDescent="0.45">
      <c r="A16" s="5">
        <v>200215</v>
      </c>
      <c r="B16" s="5">
        <v>31</v>
      </c>
      <c r="C16" s="3">
        <v>32</v>
      </c>
      <c r="D16" s="4">
        <f t="shared" si="0"/>
        <v>1.032258064516129</v>
      </c>
      <c r="E16">
        <f t="shared" si="1"/>
        <v>13</v>
      </c>
    </row>
    <row r="17" spans="1:5" ht="14.65" x14ac:dyDescent="0.45">
      <c r="A17" s="5">
        <v>200216</v>
      </c>
      <c r="B17" s="5">
        <v>37</v>
      </c>
      <c r="C17" s="3">
        <v>37</v>
      </c>
      <c r="D17" s="4">
        <f t="shared" si="0"/>
        <v>1</v>
      </c>
      <c r="E17">
        <f t="shared" si="1"/>
        <v>15</v>
      </c>
    </row>
    <row r="18" spans="1:5" ht="14.65" x14ac:dyDescent="0.45">
      <c r="A18" s="5">
        <v>200217</v>
      </c>
      <c r="B18" s="5">
        <v>36</v>
      </c>
      <c r="C18" s="3">
        <v>36</v>
      </c>
      <c r="D18" s="4">
        <f t="shared" si="0"/>
        <v>1</v>
      </c>
      <c r="E18">
        <f t="shared" si="1"/>
        <v>15</v>
      </c>
    </row>
    <row r="19" spans="1:5" ht="14.65" x14ac:dyDescent="0.45">
      <c r="A19" s="5">
        <v>200218</v>
      </c>
      <c r="B19" s="5">
        <v>36</v>
      </c>
      <c r="C19" s="3">
        <v>33</v>
      </c>
      <c r="D19" s="4">
        <f t="shared" si="0"/>
        <v>0.91666666666666663</v>
      </c>
      <c r="E19">
        <f t="shared" si="1"/>
        <v>29</v>
      </c>
    </row>
    <row r="20" spans="1:5" ht="14.65" x14ac:dyDescent="0.45">
      <c r="A20" s="5">
        <v>200219</v>
      </c>
      <c r="B20" s="5">
        <v>56</v>
      </c>
      <c r="C20" s="3">
        <v>56</v>
      </c>
      <c r="D20" s="4">
        <f t="shared" si="0"/>
        <v>1</v>
      </c>
      <c r="E20">
        <f t="shared" si="1"/>
        <v>15</v>
      </c>
    </row>
    <row r="21" spans="1:5" ht="14.65" x14ac:dyDescent="0.45">
      <c r="A21" s="5">
        <v>200220</v>
      </c>
      <c r="B21" s="5">
        <v>50</v>
      </c>
      <c r="C21" s="3">
        <v>40</v>
      </c>
      <c r="D21" s="4">
        <f t="shared" si="0"/>
        <v>0.8</v>
      </c>
      <c r="E21">
        <f t="shared" si="1"/>
        <v>32</v>
      </c>
    </row>
    <row r="22" spans="1:5" ht="14.65" x14ac:dyDescent="0.45">
      <c r="A22" s="5">
        <v>200221</v>
      </c>
      <c r="B22" s="5">
        <v>43</v>
      </c>
      <c r="C22" s="3">
        <v>45</v>
      </c>
      <c r="D22" s="4">
        <f t="shared" si="0"/>
        <v>1.0465116279069768</v>
      </c>
      <c r="E22">
        <f t="shared" si="1"/>
        <v>9</v>
      </c>
    </row>
    <row r="23" spans="1:5" ht="14.65" x14ac:dyDescent="0.45">
      <c r="A23" s="5">
        <v>200222</v>
      </c>
      <c r="B23" s="5">
        <v>41</v>
      </c>
      <c r="C23" s="3">
        <v>45</v>
      </c>
      <c r="D23" s="4">
        <f t="shared" si="0"/>
        <v>1.0975609756097562</v>
      </c>
      <c r="E23">
        <f t="shared" si="1"/>
        <v>4</v>
      </c>
    </row>
    <row r="24" spans="1:5" ht="14.65" x14ac:dyDescent="0.45">
      <c r="A24" s="5">
        <v>200223</v>
      </c>
      <c r="B24" s="5">
        <v>37</v>
      </c>
      <c r="C24" s="3">
        <v>37</v>
      </c>
      <c r="D24" s="4">
        <f t="shared" si="0"/>
        <v>1</v>
      </c>
      <c r="E24">
        <f t="shared" si="1"/>
        <v>15</v>
      </c>
    </row>
    <row r="25" spans="1:5" ht="14.65" x14ac:dyDescent="0.45">
      <c r="A25" s="5">
        <v>200224</v>
      </c>
      <c r="B25" s="5">
        <v>44</v>
      </c>
      <c r="C25" s="3">
        <v>47</v>
      </c>
      <c r="D25" s="4">
        <f t="shared" si="0"/>
        <v>1.0681818181818181</v>
      </c>
      <c r="E25">
        <f t="shared" si="1"/>
        <v>7</v>
      </c>
    </row>
    <row r="26" spans="1:5" ht="14.65" x14ac:dyDescent="0.45">
      <c r="A26" s="5">
        <v>200225</v>
      </c>
      <c r="B26" s="5">
        <v>44</v>
      </c>
      <c r="C26" s="3">
        <v>43</v>
      </c>
      <c r="D26" s="4">
        <f t="shared" si="0"/>
        <v>0.97727272727272729</v>
      </c>
      <c r="E26">
        <f t="shared" si="1"/>
        <v>23</v>
      </c>
    </row>
    <row r="27" spans="1:5" ht="14.65" x14ac:dyDescent="0.45">
      <c r="A27" s="5">
        <v>200226</v>
      </c>
      <c r="B27" s="5">
        <v>25</v>
      </c>
      <c r="C27" s="3">
        <v>21</v>
      </c>
      <c r="D27" s="4">
        <f t="shared" si="0"/>
        <v>0.84</v>
      </c>
      <c r="E27">
        <f t="shared" si="1"/>
        <v>30</v>
      </c>
    </row>
    <row r="28" spans="1:5" ht="14.65" x14ac:dyDescent="0.45">
      <c r="A28" s="5">
        <v>200227</v>
      </c>
      <c r="B28" s="5">
        <v>28</v>
      </c>
      <c r="C28" s="3">
        <v>29</v>
      </c>
      <c r="D28" s="4">
        <f t="shared" si="0"/>
        <v>1.0357142857142858</v>
      </c>
      <c r="E28">
        <f t="shared" si="1"/>
        <v>11</v>
      </c>
    </row>
    <row r="29" spans="1:5" ht="14.65" x14ac:dyDescent="0.45">
      <c r="A29" s="5">
        <v>200228</v>
      </c>
      <c r="B29" s="5">
        <v>27</v>
      </c>
      <c r="C29" s="3">
        <v>28</v>
      </c>
      <c r="D29" s="4">
        <f t="shared" si="0"/>
        <v>1.037037037037037</v>
      </c>
      <c r="E29">
        <f t="shared" si="1"/>
        <v>10</v>
      </c>
    </row>
    <row r="30" spans="1:5" ht="14.65" x14ac:dyDescent="0.45">
      <c r="A30" s="5">
        <v>200229</v>
      </c>
      <c r="B30" s="5">
        <v>27</v>
      </c>
      <c r="C30" s="3">
        <v>27</v>
      </c>
      <c r="D30" s="4">
        <f t="shared" si="0"/>
        <v>1</v>
      </c>
      <c r="E30">
        <f t="shared" si="1"/>
        <v>15</v>
      </c>
    </row>
    <row r="31" spans="1:5" ht="14.65" x14ac:dyDescent="0.45">
      <c r="A31" s="5">
        <v>200230</v>
      </c>
      <c r="B31" s="5">
        <v>27</v>
      </c>
      <c r="C31" s="3">
        <v>27</v>
      </c>
      <c r="D31" s="4">
        <f t="shared" si="0"/>
        <v>1</v>
      </c>
      <c r="E31">
        <f t="shared" si="1"/>
        <v>15</v>
      </c>
    </row>
    <row r="32" spans="1:5" ht="14.65" x14ac:dyDescent="0.45">
      <c r="A32" s="5">
        <v>200231</v>
      </c>
      <c r="B32" s="5">
        <v>23</v>
      </c>
      <c r="C32" s="3">
        <v>27</v>
      </c>
      <c r="D32" s="4">
        <f t="shared" si="0"/>
        <v>1.173913043478261</v>
      </c>
      <c r="E32">
        <f t="shared" si="1"/>
        <v>2</v>
      </c>
    </row>
    <row r="33" spans="1:5" ht="14.65" x14ac:dyDescent="0.45">
      <c r="A33" s="5">
        <v>200232</v>
      </c>
      <c r="B33" s="5">
        <v>23</v>
      </c>
      <c r="C33" s="3">
        <v>23</v>
      </c>
      <c r="D33" s="4">
        <f t="shared" si="0"/>
        <v>1</v>
      </c>
      <c r="E33">
        <f t="shared" si="1"/>
        <v>15</v>
      </c>
    </row>
    <row r="34" spans="1:5" ht="14.65" x14ac:dyDescent="0.45">
      <c r="A34" s="5">
        <v>200233</v>
      </c>
      <c r="B34" s="5">
        <v>24</v>
      </c>
      <c r="C34" s="3">
        <v>20</v>
      </c>
      <c r="D34" s="4">
        <f t="shared" si="0"/>
        <v>0.83333333333333337</v>
      </c>
      <c r="E34">
        <f t="shared" si="1"/>
        <v>31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5"/>
  <sheetViews>
    <sheetView workbookViewId="0">
      <selection activeCell="G13" sqref="G13"/>
    </sheetView>
  </sheetViews>
  <sheetFormatPr defaultColWidth="9" defaultRowHeight="14.25" x14ac:dyDescent="0.45"/>
  <cols>
    <col min="4" max="4" width="12.796875"/>
  </cols>
  <sheetData>
    <row r="1" spans="1:5" ht="14.65" x14ac:dyDescent="0.45">
      <c r="A1" s="1" t="s">
        <v>9</v>
      </c>
      <c r="B1" s="1" t="s">
        <v>34</v>
      </c>
      <c r="C1" s="1" t="s">
        <v>35</v>
      </c>
      <c r="D1" s="1" t="s">
        <v>10</v>
      </c>
      <c r="E1" s="1" t="s">
        <v>12</v>
      </c>
    </row>
    <row r="2" spans="1:5" x14ac:dyDescent="0.45">
      <c r="A2" s="2">
        <v>210201</v>
      </c>
      <c r="B2" s="2">
        <v>39</v>
      </c>
      <c r="C2" s="3">
        <v>46</v>
      </c>
      <c r="D2" s="4">
        <f>C2/B2</f>
        <v>1.1794871794871795</v>
      </c>
      <c r="E2">
        <f>RANK(D2,$D$2:$D$35,0)</f>
        <v>3</v>
      </c>
    </row>
    <row r="3" spans="1:5" x14ac:dyDescent="0.45">
      <c r="A3" s="2">
        <v>210202</v>
      </c>
      <c r="B3" s="2">
        <v>40</v>
      </c>
      <c r="C3" s="3">
        <v>32</v>
      </c>
      <c r="D3" s="4">
        <f t="shared" ref="D3:D35" si="0">C3/B3</f>
        <v>0.8</v>
      </c>
      <c r="E3">
        <f t="shared" ref="E3:E35" si="1">RANK(D3,$D$2:$D$35,0)</f>
        <v>30</v>
      </c>
    </row>
    <row r="4" spans="1:5" x14ac:dyDescent="0.45">
      <c r="A4" s="2">
        <v>210203</v>
      </c>
      <c r="B4" s="2">
        <v>23</v>
      </c>
      <c r="C4" s="3">
        <v>27</v>
      </c>
      <c r="D4" s="4">
        <f t="shared" si="0"/>
        <v>1.173913043478261</v>
      </c>
      <c r="E4">
        <f t="shared" si="1"/>
        <v>4</v>
      </c>
    </row>
    <row r="5" spans="1:5" x14ac:dyDescent="0.45">
      <c r="A5" s="2">
        <v>210204</v>
      </c>
      <c r="B5" s="2">
        <v>23</v>
      </c>
      <c r="C5" s="3">
        <v>27</v>
      </c>
      <c r="D5" s="4">
        <f t="shared" si="0"/>
        <v>1.173913043478261</v>
      </c>
      <c r="E5">
        <f t="shared" si="1"/>
        <v>4</v>
      </c>
    </row>
    <row r="6" spans="1:5" x14ac:dyDescent="0.45">
      <c r="A6" s="2">
        <v>210205</v>
      </c>
      <c r="B6" s="2">
        <v>24</v>
      </c>
      <c r="C6" s="3">
        <v>24</v>
      </c>
      <c r="D6" s="4">
        <f t="shared" si="0"/>
        <v>1</v>
      </c>
      <c r="E6">
        <f t="shared" si="1"/>
        <v>18</v>
      </c>
    </row>
    <row r="7" spans="1:5" x14ac:dyDescent="0.45">
      <c r="A7" s="2">
        <v>210206</v>
      </c>
      <c r="B7" s="2">
        <v>38</v>
      </c>
      <c r="C7" s="3">
        <v>19</v>
      </c>
      <c r="D7" s="4">
        <f t="shared" si="0"/>
        <v>0.5</v>
      </c>
      <c r="E7">
        <f t="shared" si="1"/>
        <v>33</v>
      </c>
    </row>
    <row r="8" spans="1:5" x14ac:dyDescent="0.45">
      <c r="A8" s="2">
        <v>210207</v>
      </c>
      <c r="B8" s="2">
        <v>35</v>
      </c>
      <c r="C8" s="3">
        <v>38</v>
      </c>
      <c r="D8" s="4">
        <f t="shared" si="0"/>
        <v>1.0857142857142856</v>
      </c>
      <c r="E8">
        <f t="shared" si="1"/>
        <v>11</v>
      </c>
    </row>
    <row r="9" spans="1:5" x14ac:dyDescent="0.45">
      <c r="A9" s="2">
        <v>210208</v>
      </c>
      <c r="B9" s="2">
        <v>36</v>
      </c>
      <c r="C9" s="3">
        <v>37</v>
      </c>
      <c r="D9" s="4">
        <f t="shared" si="0"/>
        <v>1.0277777777777777</v>
      </c>
      <c r="E9">
        <f t="shared" si="1"/>
        <v>16</v>
      </c>
    </row>
    <row r="10" spans="1:5" x14ac:dyDescent="0.45">
      <c r="A10" s="2">
        <v>210209</v>
      </c>
      <c r="B10" s="2">
        <v>44</v>
      </c>
      <c r="C10" s="3">
        <v>37</v>
      </c>
      <c r="D10" s="4">
        <f t="shared" si="0"/>
        <v>0.84090909090909094</v>
      </c>
      <c r="E10">
        <f t="shared" si="1"/>
        <v>27</v>
      </c>
    </row>
    <row r="11" spans="1:5" x14ac:dyDescent="0.45">
      <c r="A11" s="2">
        <v>210210</v>
      </c>
      <c r="B11" s="2">
        <v>37</v>
      </c>
      <c r="C11" s="3">
        <v>40</v>
      </c>
      <c r="D11" s="4">
        <f t="shared" si="0"/>
        <v>1.0810810810810811</v>
      </c>
      <c r="E11">
        <f t="shared" si="1"/>
        <v>12</v>
      </c>
    </row>
    <row r="12" spans="1:5" x14ac:dyDescent="0.45">
      <c r="A12" s="2">
        <v>210211</v>
      </c>
      <c r="B12" s="2">
        <v>43</v>
      </c>
      <c r="C12" s="3">
        <v>39</v>
      </c>
      <c r="D12" s="4">
        <f t="shared" si="0"/>
        <v>0.90697674418604646</v>
      </c>
      <c r="E12">
        <f t="shared" si="1"/>
        <v>21</v>
      </c>
    </row>
    <row r="13" spans="1:5" x14ac:dyDescent="0.45">
      <c r="A13" s="2">
        <v>210212</v>
      </c>
      <c r="B13" s="2">
        <v>42</v>
      </c>
      <c r="C13" s="3">
        <v>43</v>
      </c>
      <c r="D13" s="4">
        <f t="shared" si="0"/>
        <v>1.0238095238095237</v>
      </c>
      <c r="E13">
        <f t="shared" si="1"/>
        <v>17</v>
      </c>
    </row>
    <row r="14" spans="1:5" x14ac:dyDescent="0.45">
      <c r="A14" s="2">
        <v>210213</v>
      </c>
      <c r="B14" s="2">
        <v>27</v>
      </c>
      <c r="C14" s="3">
        <v>27</v>
      </c>
      <c r="D14" s="4">
        <f t="shared" si="0"/>
        <v>1</v>
      </c>
      <c r="E14">
        <f t="shared" si="1"/>
        <v>18</v>
      </c>
    </row>
    <row r="15" spans="1:5" x14ac:dyDescent="0.45">
      <c r="A15" s="2">
        <v>210214</v>
      </c>
      <c r="B15" s="2">
        <v>32</v>
      </c>
      <c r="C15" s="3">
        <v>35</v>
      </c>
      <c r="D15" s="4">
        <f t="shared" si="0"/>
        <v>1.09375</v>
      </c>
      <c r="E15">
        <f t="shared" si="1"/>
        <v>10</v>
      </c>
    </row>
    <row r="16" spans="1:5" x14ac:dyDescent="0.45">
      <c r="A16" s="2">
        <v>210215</v>
      </c>
      <c r="B16" s="2">
        <v>30</v>
      </c>
      <c r="C16" s="3">
        <v>34</v>
      </c>
      <c r="D16" s="4">
        <f t="shared" si="0"/>
        <v>1.1333333333333333</v>
      </c>
      <c r="E16">
        <f t="shared" si="1"/>
        <v>8</v>
      </c>
    </row>
    <row r="17" spans="1:5" x14ac:dyDescent="0.45">
      <c r="A17" s="2">
        <v>210216</v>
      </c>
      <c r="B17" s="2">
        <v>29</v>
      </c>
      <c r="C17" s="3">
        <v>33</v>
      </c>
      <c r="D17" s="4">
        <f t="shared" si="0"/>
        <v>1.1379310344827587</v>
      </c>
      <c r="E17">
        <f t="shared" si="1"/>
        <v>7</v>
      </c>
    </row>
    <row r="18" spans="1:5" x14ac:dyDescent="0.45">
      <c r="A18" s="2">
        <v>210217</v>
      </c>
      <c r="B18" s="2">
        <v>45</v>
      </c>
      <c r="C18" s="3">
        <v>39</v>
      </c>
      <c r="D18" s="4">
        <f t="shared" si="0"/>
        <v>0.8666666666666667</v>
      </c>
      <c r="E18">
        <f t="shared" si="1"/>
        <v>22</v>
      </c>
    </row>
    <row r="19" spans="1:5" x14ac:dyDescent="0.45">
      <c r="A19" s="2">
        <v>210218</v>
      </c>
      <c r="B19" s="2">
        <v>44</v>
      </c>
      <c r="C19" s="3">
        <v>38</v>
      </c>
      <c r="D19" s="4">
        <f t="shared" si="0"/>
        <v>0.86363636363636365</v>
      </c>
      <c r="E19">
        <f t="shared" si="1"/>
        <v>23</v>
      </c>
    </row>
    <row r="20" spans="1:5" x14ac:dyDescent="0.45">
      <c r="A20" s="2">
        <v>210219</v>
      </c>
      <c r="B20" s="2">
        <v>41</v>
      </c>
      <c r="C20" s="3">
        <v>48</v>
      </c>
      <c r="D20" s="4">
        <f t="shared" si="0"/>
        <v>1.1707317073170731</v>
      </c>
      <c r="E20">
        <f t="shared" si="1"/>
        <v>6</v>
      </c>
    </row>
    <row r="21" spans="1:5" x14ac:dyDescent="0.45">
      <c r="A21" s="2">
        <v>210220</v>
      </c>
      <c r="B21" s="2">
        <v>23</v>
      </c>
      <c r="C21" s="3">
        <v>3</v>
      </c>
      <c r="D21" s="4">
        <f t="shared" si="0"/>
        <v>0.13043478260869565</v>
      </c>
      <c r="E21">
        <f t="shared" si="1"/>
        <v>34</v>
      </c>
    </row>
    <row r="22" spans="1:5" x14ac:dyDescent="0.45">
      <c r="A22" s="2">
        <v>210221</v>
      </c>
      <c r="B22" s="2">
        <v>39</v>
      </c>
      <c r="C22" s="3">
        <v>41</v>
      </c>
      <c r="D22" s="4">
        <f t="shared" si="0"/>
        <v>1.0512820512820513</v>
      </c>
      <c r="E22">
        <f t="shared" si="1"/>
        <v>13</v>
      </c>
    </row>
    <row r="23" spans="1:5" x14ac:dyDescent="0.45">
      <c r="A23" s="2">
        <v>210222</v>
      </c>
      <c r="B23" s="2">
        <v>44</v>
      </c>
      <c r="C23" s="3">
        <v>38</v>
      </c>
      <c r="D23" s="4">
        <f t="shared" si="0"/>
        <v>0.86363636363636365</v>
      </c>
      <c r="E23">
        <f t="shared" si="1"/>
        <v>23</v>
      </c>
    </row>
    <row r="24" spans="1:5" x14ac:dyDescent="0.45">
      <c r="A24" s="2">
        <v>210223</v>
      </c>
      <c r="B24" s="2">
        <v>41</v>
      </c>
      <c r="C24" s="3">
        <v>33</v>
      </c>
      <c r="D24" s="4">
        <f t="shared" si="0"/>
        <v>0.80487804878048785</v>
      </c>
      <c r="E24">
        <f t="shared" si="1"/>
        <v>29</v>
      </c>
    </row>
    <row r="25" spans="1:5" x14ac:dyDescent="0.45">
      <c r="A25" s="2">
        <v>210224</v>
      </c>
      <c r="B25" s="2">
        <v>40</v>
      </c>
      <c r="C25" s="3">
        <v>42</v>
      </c>
      <c r="D25" s="4">
        <f t="shared" si="0"/>
        <v>1.05</v>
      </c>
      <c r="E25">
        <f t="shared" si="1"/>
        <v>14</v>
      </c>
    </row>
    <row r="26" spans="1:5" x14ac:dyDescent="0.45">
      <c r="A26" s="2">
        <v>210225</v>
      </c>
      <c r="B26" s="2">
        <v>33</v>
      </c>
      <c r="C26" s="3">
        <v>37</v>
      </c>
      <c r="D26" s="4">
        <f t="shared" si="0"/>
        <v>1.1212121212121211</v>
      </c>
      <c r="E26">
        <f t="shared" si="1"/>
        <v>9</v>
      </c>
    </row>
    <row r="27" spans="1:5" x14ac:dyDescent="0.45">
      <c r="A27" s="2">
        <v>210226</v>
      </c>
      <c r="B27" s="2">
        <v>28</v>
      </c>
      <c r="C27" s="3">
        <v>21</v>
      </c>
      <c r="D27" s="4">
        <f t="shared" si="0"/>
        <v>0.75</v>
      </c>
      <c r="E27">
        <f t="shared" si="1"/>
        <v>31</v>
      </c>
    </row>
    <row r="28" spans="1:5" x14ac:dyDescent="0.45">
      <c r="A28" s="2">
        <v>210227</v>
      </c>
      <c r="B28" s="2">
        <v>29</v>
      </c>
      <c r="C28" s="3">
        <v>25</v>
      </c>
      <c r="D28" s="4">
        <f t="shared" si="0"/>
        <v>0.86206896551724133</v>
      </c>
      <c r="E28">
        <f t="shared" si="1"/>
        <v>26</v>
      </c>
    </row>
    <row r="29" spans="1:5" x14ac:dyDescent="0.45">
      <c r="A29" s="2">
        <v>210228</v>
      </c>
      <c r="B29" s="2">
        <v>30</v>
      </c>
      <c r="C29" s="3">
        <v>25</v>
      </c>
      <c r="D29" s="4">
        <f t="shared" si="0"/>
        <v>0.83333333333333337</v>
      </c>
      <c r="E29">
        <f t="shared" si="1"/>
        <v>28</v>
      </c>
    </row>
    <row r="30" spans="1:5" x14ac:dyDescent="0.45">
      <c r="A30" s="2">
        <v>210229</v>
      </c>
      <c r="B30" s="2">
        <v>21</v>
      </c>
      <c r="C30" s="3">
        <v>21</v>
      </c>
      <c r="D30" s="4">
        <f t="shared" si="0"/>
        <v>1</v>
      </c>
      <c r="E30">
        <f t="shared" si="1"/>
        <v>18</v>
      </c>
    </row>
    <row r="31" spans="1:5" x14ac:dyDescent="0.45">
      <c r="A31" s="2">
        <v>210230</v>
      </c>
      <c r="B31" s="2">
        <v>22</v>
      </c>
      <c r="C31" s="3">
        <v>32</v>
      </c>
      <c r="D31" s="4">
        <f t="shared" si="0"/>
        <v>1.4545454545454546</v>
      </c>
      <c r="E31">
        <f t="shared" si="1"/>
        <v>1</v>
      </c>
    </row>
    <row r="32" spans="1:5" x14ac:dyDescent="0.45">
      <c r="A32" s="2">
        <v>210231</v>
      </c>
      <c r="B32" s="2">
        <v>22</v>
      </c>
      <c r="C32" s="3">
        <v>19</v>
      </c>
      <c r="D32" s="4">
        <f t="shared" si="0"/>
        <v>0.86363636363636365</v>
      </c>
      <c r="E32">
        <f t="shared" si="1"/>
        <v>23</v>
      </c>
    </row>
    <row r="33" spans="1:5" x14ac:dyDescent="0.45">
      <c r="A33" s="2">
        <v>210232</v>
      </c>
      <c r="B33" s="2">
        <v>21</v>
      </c>
      <c r="C33" s="3">
        <v>22</v>
      </c>
      <c r="D33" s="4">
        <f t="shared" si="0"/>
        <v>1.0476190476190477</v>
      </c>
      <c r="E33">
        <f t="shared" si="1"/>
        <v>15</v>
      </c>
    </row>
    <row r="34" spans="1:5" x14ac:dyDescent="0.45">
      <c r="A34" s="2">
        <v>210233</v>
      </c>
      <c r="B34" s="2">
        <v>41</v>
      </c>
      <c r="C34" s="3">
        <v>27</v>
      </c>
      <c r="D34" s="4">
        <f t="shared" si="0"/>
        <v>0.65853658536585369</v>
      </c>
      <c r="E34">
        <f t="shared" si="1"/>
        <v>32</v>
      </c>
    </row>
    <row r="35" spans="1:5" x14ac:dyDescent="0.45">
      <c r="A35" s="2">
        <v>210234</v>
      </c>
      <c r="B35" s="2">
        <v>38</v>
      </c>
      <c r="C35" s="3">
        <v>46</v>
      </c>
      <c r="D35" s="4">
        <f t="shared" si="0"/>
        <v>1.2105263157894737</v>
      </c>
      <c r="E35">
        <f t="shared" si="1"/>
        <v>2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辅导员名单</vt:lpstr>
      <vt:lpstr>18级</vt:lpstr>
      <vt:lpstr>19级</vt:lpstr>
      <vt:lpstr>20级</vt:lpstr>
      <vt:lpstr>21级</vt:lpstr>
    </vt:vector>
  </TitlesOfParts>
  <Manager>Maatwebsite</Manager>
  <Company>Maatwebsite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南审-泽园书院</dc:title>
  <dc:subject>Spreadsheet export</dc:subject>
  <dc:creator>Maatwebsite</dc:creator>
  <cp:keywords>maatwebsite, excel, export</cp:keywords>
  <dc:description>Default spreadsheet export</dc:description>
  <cp:lastModifiedBy>彭 世珍</cp:lastModifiedBy>
  <dcterms:created xsi:type="dcterms:W3CDTF">2021-06-08T04:12:00Z</dcterms:created>
  <dcterms:modified xsi:type="dcterms:W3CDTF">2021-09-28T04:36:40Z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2ECEF8B2B17943968AAAF2F0C95D8776</vt:lpwstr>
  </property>
  <property fmtid="{D5CDD505-2E9C-101B-9397-08002B2CF9AE}" pid="3" name="KSOProductBuildVer">
    <vt:lpwstr>2052-11.1.0.10938</vt:lpwstr>
  </property>
</Properties>
</file>